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D9" i="2" l="1"/>
  <c r="E9" i="2"/>
  <c r="C9" i="2"/>
  <c r="D17" i="2"/>
  <c r="E17" i="2"/>
  <c r="F17" i="2" s="1"/>
  <c r="C17" i="2"/>
  <c r="D20" i="2"/>
  <c r="E20" i="2"/>
  <c r="C20" i="2"/>
  <c r="D23" i="2"/>
  <c r="E23" i="2"/>
  <c r="C23" i="2"/>
  <c r="D28" i="2"/>
  <c r="E28" i="2"/>
  <c r="F28" i="2" s="1"/>
  <c r="C28" i="2"/>
  <c r="D35" i="2"/>
  <c r="E35" i="2"/>
  <c r="C35" i="2"/>
  <c r="D38" i="2"/>
  <c r="E38" i="2"/>
  <c r="C38" i="2"/>
  <c r="D43" i="2"/>
  <c r="E43" i="2"/>
  <c r="C43" i="2"/>
  <c r="D46" i="2"/>
  <c r="E46" i="2"/>
  <c r="C46" i="2"/>
  <c r="C48" i="2" s="1"/>
  <c r="F45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34" i="2"/>
  <c r="F35" i="2"/>
  <c r="F36" i="2"/>
  <c r="F37" i="2"/>
  <c r="F39" i="2"/>
  <c r="F40" i="2"/>
  <c r="F41" i="2"/>
  <c r="F43" i="2"/>
  <c r="F44" i="2"/>
  <c r="F46" i="2"/>
  <c r="F47" i="2"/>
  <c r="F9" i="2"/>
  <c r="F12" i="2"/>
  <c r="F11" i="2"/>
  <c r="F10" i="2"/>
  <c r="F13" i="2"/>
  <c r="F14" i="2"/>
  <c r="F15" i="2"/>
  <c r="F16" i="2"/>
  <c r="E48" i="2" l="1"/>
  <c r="F38" i="2"/>
  <c r="D48" i="2"/>
  <c r="F48" i="2" s="1"/>
</calcChain>
</file>

<file path=xl/sharedStrings.xml><?xml version="1.0" encoding="utf-8"?>
<sst xmlns="http://schemas.openxmlformats.org/spreadsheetml/2006/main" count="90" uniqueCount="90">
  <si>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</si>
  <si>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</si>
  <si>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</si>
  <si>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</si>
  <si>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</si>
  <si>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</si>
  <si>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</si>
  <si>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</si>
  <si>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</si>
  <si>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</si>
  <si>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</si>
  <si>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</si>
  <si>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</si>
  <si>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</si>
  <si>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</si>
  <si>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</si>
  <si>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</si>
  <si>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</si>
  <si>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</si>
  <si>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</si>
  <si>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</si>
  <si>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</si>
  <si>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</si>
  <si>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</si>
  <si>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</si>
  <si>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</si>
  <si>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</si>
  <si>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</si>
  <si>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</si>
  <si>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</si>
  <si>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</si>
  <si>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</si>
  <si>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</si>
  <si>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</si>
  <si>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</si>
  <si>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</si>
  <si>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</si>
  <si>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</si>
  <si>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</si>
  <si>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</si>
  <si>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</si>
  <si>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</si>
  <si>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</si>
  <si>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</si>
  <si>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</si>
  <si>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</si>
  <si>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</si>
  <si>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</si>
  <si>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</si>
  <si>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Молодёжная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</si>
  <si>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</si>
  <si>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</si>
  <si>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</si>
  <si>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</si>
  <si>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</si>
  <si>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</si>
  <si>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</si>
  <si>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</si>
  <si>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</si>
  <si>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</si>
  <si>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</si>
  <si>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</si>
  <si>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</si>
  <si>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</si>
  <si>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</si>
  <si>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</si>
  <si>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</si>
  <si>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</si>
  <si>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</si>
  <si>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</si>
  <si>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</si>
  <si>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</si>
  <si>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</si>
  <si>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</si>
  <si>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</si>
  <si>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</si>
  <si>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</si>
  <si>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</si>
  <si>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</si>
  <si>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</si>
  <si>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</si>
  <si>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</si>
  <si>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</si>
  <si>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</si>
  <si>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</si>
  <si>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</si>
  <si>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</si>
  <si>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</si>
  <si>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Расходы бюджета муниципального образования "Город Глазов" по разделам и подразделам классификации расходов бюджетов за 2020 год</t>
  </si>
  <si>
    <t xml:space="preserve">от 26.05.2021 № 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</si>
</sst>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1" fontId="8" fillId="0" borderId="3" xfId="11" applyNumberFormat="1" applyProtection="1">
      <alignment horizontal="center" vertical="top" shrinkToFit="1"/>
    </xf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0" fontId="3" fillId="0" borderId="0" xfId="0" applyFont="1" applyFill="1" applyProtection="1">
      <protection locked="0"/>
    </xf>
    <xf numFmtId="0" fontId="2" fillId="0" borderId="3" xfId="45" applyNumberFormat="1" applyFont="1" applyProtection="1">
      <alignment vertical="top" wrapText="1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3" xfId="45" applyNumberFormat="1" applyFont="1" applyProtection="1">
      <alignment vertical="top" wrapText="1"/>
    </xf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1" fillId="0" borderId="3" xfId="48" applyNumberFormat="1" applyFont="1" applyFill="1" applyProtection="1">
      <alignment horizontal="right" vertical="top" shrinkToFit="1"/>
    </xf>
    <xf numFmtId="1" fontId="2" fillId="0" borderId="3" xfId="11" applyNumberFormat="1" applyFont="1" applyProtection="1">
      <alignment horizontal="center" vertical="top" shrinkToFit="1"/>
    </xf>
    <xf numFmtId="164" fontId="2" fillId="0" borderId="3" xfId="48" applyNumberFormat="1" applyFont="1" applyFill="1" applyProtection="1">
      <alignment horizontal="right" vertical="top" shrinkToFit="1"/>
    </xf>
    <xf numFmtId="4" fontId="2" fillId="0" borderId="3" xfId="25" applyFont="1" applyFill="1" applyProtection="1">
      <alignment horizontal="right" vertical="top" shrinkToFit="1"/>
    </xf>
    <xf numFmtId="4" fontId="9" fillId="0" borderId="3" xfId="49" applyNumberFormat="1" applyFill="1" applyProtection="1">
      <alignment horizontal="right" vertical="top" shrinkToFit="1"/>
    </xf>
    <xf numFmtId="164" fontId="11" fillId="0" borderId="3" xfId="48" applyNumberFormat="1" applyFont="1" applyFill="1" applyProtection="1">
      <alignment horizontal="right" vertical="top" shrinkToFit="1"/>
    </xf>
    <xf numFmtId="4" fontId="8" fillId="0" borderId="3" xfId="23" applyNumberFormat="1" applyFont="1" applyFill="1" applyAlignment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2" fillId="0" borderId="3" xfId="22" applyNumberFormat="1" applyFont="1" applyProtection="1">
      <alignment horizontal="left"/>
    </xf>
    <xf numFmtId="0" fontId="2" fillId="0" borderId="3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tabSelected="1" view="pageBreakPreview" zoomScaleSheetLayoutView="100" workbookViewId="0">
      <pane ySplit="8" topLeftCell="A33" activePane="bottomLeft" state="frozen"/>
      <selection pane="bottomLeft" activeCell="A5" sqref="A5:F6"/>
    </sheetView>
  </sheetViews>
  <sheetFormatPr defaultRowHeight="15" outlineLevelRow="1" x14ac:dyDescent="0.25"/>
  <cols>
    <col min="1" max="1" width="40" style="8" customWidth="1"/>
    <col min="2" max="2" width="14" style="1" customWidth="1"/>
    <col min="3" max="3" width="15.42578125" style="13" customWidth="1"/>
    <col min="4" max="4" width="15.28515625" style="13" customWidth="1"/>
    <col min="5" max="5" width="14.7109375" style="13" customWidth="1"/>
    <col min="6" max="6" width="13.42578125" style="13" customWidth="1"/>
    <col min="7" max="16384" width="9.140625" style="1"/>
  </cols>
  <sheetData>
    <row r="1" spans="1:6" x14ac:dyDescent="0.25">
      <c r="F1" s="19" t="s">
        <v>82</v>
      </c>
    </row>
    <row r="2" spans="1:6" x14ac:dyDescent="0.25">
      <c r="F2" s="19" t="s">
        <v>81</v>
      </c>
    </row>
    <row r="3" spans="1:6" x14ac:dyDescent="0.25">
      <c r="A3" s="15"/>
      <c r="B3" s="4"/>
      <c r="C3" s="9"/>
      <c r="D3" s="10"/>
      <c r="E3" s="11"/>
      <c r="F3" s="19" t="s">
        <v>89</v>
      </c>
    </row>
    <row r="4" spans="1:6" ht="15.2" customHeight="1" x14ac:dyDescent="0.25">
      <c r="A4" s="15"/>
      <c r="B4" s="4"/>
      <c r="C4" s="9"/>
      <c r="D4" s="10"/>
      <c r="E4" s="11"/>
      <c r="F4" s="11"/>
    </row>
    <row r="5" spans="1:6" ht="15.95" customHeight="1" x14ac:dyDescent="0.25">
      <c r="A5" s="29" t="s">
        <v>88</v>
      </c>
      <c r="B5" s="29"/>
      <c r="C5" s="29"/>
      <c r="D5" s="29"/>
      <c r="E5" s="29"/>
      <c r="F5" s="29"/>
    </row>
    <row r="6" spans="1:6" ht="15.75" customHeight="1" x14ac:dyDescent="0.25">
      <c r="A6" s="29"/>
      <c r="B6" s="29"/>
      <c r="C6" s="29"/>
      <c r="D6" s="29"/>
      <c r="E6" s="29"/>
      <c r="F6" s="29"/>
    </row>
    <row r="7" spans="1:6" ht="12.75" customHeight="1" x14ac:dyDescent="0.25">
      <c r="A7" s="16"/>
      <c r="B7" s="5"/>
      <c r="C7" s="12"/>
      <c r="D7" s="12"/>
      <c r="E7" s="12"/>
      <c r="F7" s="18" t="s">
        <v>80</v>
      </c>
    </row>
    <row r="8" spans="1:6" ht="57" customHeight="1" x14ac:dyDescent="0.25">
      <c r="A8" s="20" t="s">
        <v>0</v>
      </c>
      <c r="B8" s="20" t="s">
        <v>83</v>
      </c>
      <c r="C8" s="20" t="s">
        <v>84</v>
      </c>
      <c r="D8" s="20" t="s">
        <v>85</v>
      </c>
      <c r="E8" s="20" t="s">
        <v>86</v>
      </c>
      <c r="F8" s="21" t="s">
        <v>87</v>
      </c>
    </row>
    <row r="9" spans="1:6" s="6" customFormat="1" x14ac:dyDescent="0.25">
      <c r="A9" s="14" t="s">
        <v>1</v>
      </c>
      <c r="B9" s="23" t="s">
        <v>2</v>
      </c>
      <c r="C9" s="26">
        <f>C10+C11+C12+C13+C14+C15+C16</f>
        <v>141726.1</v>
      </c>
      <c r="D9" s="26">
        <f t="shared" ref="D9:E9" si="0">D10+D11+D12+D13+D14+D15+D16</f>
        <v>137905.72429000001</v>
      </c>
      <c r="E9" s="26">
        <f t="shared" si="0"/>
        <v>125161.4975</v>
      </c>
      <c r="F9" s="24">
        <f>E9*100/D9</f>
        <v>90.758739816194748</v>
      </c>
    </row>
    <row r="10" spans="1:6" ht="38.25" outlineLevel="1" x14ac:dyDescent="0.25">
      <c r="A10" s="17" t="s">
        <v>3</v>
      </c>
      <c r="B10" s="3" t="s">
        <v>4</v>
      </c>
      <c r="C10" s="28">
        <v>2977.4</v>
      </c>
      <c r="D10" s="28">
        <v>2977.4</v>
      </c>
      <c r="E10" s="28">
        <v>2844.5688700000001</v>
      </c>
      <c r="F10" s="22">
        <f>E10*100/D10</f>
        <v>95.538687109558666</v>
      </c>
    </row>
    <row r="11" spans="1:6" ht="63.75" outlineLevel="1" x14ac:dyDescent="0.25">
      <c r="A11" s="17" t="s">
        <v>5</v>
      </c>
      <c r="B11" s="3" t="s">
        <v>6</v>
      </c>
      <c r="C11" s="28">
        <v>5719.2</v>
      </c>
      <c r="D11" s="28">
        <v>6094.7</v>
      </c>
      <c r="E11" s="28">
        <v>5971.9057899999998</v>
      </c>
      <c r="F11" s="22">
        <f>E11*100/D11</f>
        <v>97.985229625740402</v>
      </c>
    </row>
    <row r="12" spans="1:6" ht="63.75" outlineLevel="1" x14ac:dyDescent="0.25">
      <c r="A12" s="17" t="s">
        <v>7</v>
      </c>
      <c r="B12" s="3" t="s">
        <v>8</v>
      </c>
      <c r="C12" s="28">
        <v>87206.399999999994</v>
      </c>
      <c r="D12" s="28">
        <v>91322.955319999994</v>
      </c>
      <c r="E12" s="28">
        <v>83891.146009999997</v>
      </c>
      <c r="F12" s="22">
        <f>E12*100/D12</f>
        <v>91.862057810154539</v>
      </c>
    </row>
    <row r="13" spans="1:6" outlineLevel="1" x14ac:dyDescent="0.25">
      <c r="A13" s="17" t="s">
        <v>9</v>
      </c>
      <c r="B13" s="3" t="s">
        <v>10</v>
      </c>
      <c r="C13" s="28">
        <v>34</v>
      </c>
      <c r="D13" s="28">
        <v>34</v>
      </c>
      <c r="E13" s="28">
        <v>1.2649999999999999</v>
      </c>
      <c r="F13" s="22">
        <f t="shared" ref="F13:F48" si="1">E13*100/D13</f>
        <v>3.7205882352941173</v>
      </c>
    </row>
    <row r="14" spans="1:6" ht="51" outlineLevel="1" x14ac:dyDescent="0.25">
      <c r="A14" s="17" t="s">
        <v>11</v>
      </c>
      <c r="B14" s="3" t="s">
        <v>12</v>
      </c>
      <c r="C14" s="28">
        <v>9768</v>
      </c>
      <c r="D14" s="28">
        <v>10014.106610000001</v>
      </c>
      <c r="E14" s="28">
        <v>9779.7766599999995</v>
      </c>
      <c r="F14" s="22">
        <f t="shared" si="1"/>
        <v>97.660001444702004</v>
      </c>
    </row>
    <row r="15" spans="1:6" outlineLevel="1" x14ac:dyDescent="0.25">
      <c r="A15" s="17" t="s">
        <v>13</v>
      </c>
      <c r="B15" s="3" t="s">
        <v>14</v>
      </c>
      <c r="C15" s="28">
        <v>300</v>
      </c>
      <c r="D15" s="28">
        <v>79.459999999999994</v>
      </c>
      <c r="E15" s="28">
        <v>0</v>
      </c>
      <c r="F15" s="22">
        <f t="shared" si="1"/>
        <v>0</v>
      </c>
    </row>
    <row r="16" spans="1:6" outlineLevel="1" x14ac:dyDescent="0.25">
      <c r="A16" s="17" t="s">
        <v>15</v>
      </c>
      <c r="B16" s="3" t="s">
        <v>16</v>
      </c>
      <c r="C16" s="28">
        <v>35721.1</v>
      </c>
      <c r="D16" s="28">
        <v>27383.102360000001</v>
      </c>
      <c r="E16" s="28">
        <v>22672.835169999998</v>
      </c>
      <c r="F16" s="22">
        <f t="shared" si="1"/>
        <v>82.79863571309383</v>
      </c>
    </row>
    <row r="17" spans="1:6" s="6" customFormat="1" ht="25.5" x14ac:dyDescent="0.25">
      <c r="A17" s="14" t="s">
        <v>17</v>
      </c>
      <c r="B17" s="23" t="s">
        <v>18</v>
      </c>
      <c r="C17" s="26">
        <f>C18+C19</f>
        <v>4651.7</v>
      </c>
      <c r="D17" s="26">
        <f t="shared" ref="D17:E17" si="2">D18+D19</f>
        <v>7465.9079999999994</v>
      </c>
      <c r="E17" s="26">
        <f t="shared" si="2"/>
        <v>6987.0018499999996</v>
      </c>
      <c r="F17" s="24">
        <f t="shared" si="1"/>
        <v>93.585426581736613</v>
      </c>
    </row>
    <row r="18" spans="1:6" ht="51" outlineLevel="1" x14ac:dyDescent="0.25">
      <c r="A18" s="17" t="s">
        <v>19</v>
      </c>
      <c r="B18" s="3" t="s">
        <v>20</v>
      </c>
      <c r="C18" s="28">
        <v>4381.7</v>
      </c>
      <c r="D18" s="28">
        <v>7069.2</v>
      </c>
      <c r="E18" s="28">
        <v>6603.1765699999996</v>
      </c>
      <c r="F18" s="27">
        <f t="shared" si="1"/>
        <v>93.407692100944942</v>
      </c>
    </row>
    <row r="19" spans="1:6" ht="38.25" outlineLevel="1" x14ac:dyDescent="0.25">
      <c r="A19" s="17" t="s">
        <v>21</v>
      </c>
      <c r="B19" s="3" t="s">
        <v>22</v>
      </c>
      <c r="C19" s="28">
        <v>270</v>
      </c>
      <c r="D19" s="28">
        <v>396.70800000000003</v>
      </c>
      <c r="E19" s="28">
        <v>383.82528000000002</v>
      </c>
      <c r="F19" s="27">
        <f t="shared" si="1"/>
        <v>96.752593847363812</v>
      </c>
    </row>
    <row r="20" spans="1:6" s="6" customFormat="1" x14ac:dyDescent="0.25">
      <c r="A20" s="14" t="s">
        <v>23</v>
      </c>
      <c r="B20" s="23" t="s">
        <v>24</v>
      </c>
      <c r="C20" s="26">
        <f>C21+C22</f>
        <v>46220.02</v>
      </c>
      <c r="D20" s="26">
        <f t="shared" ref="D20:E20" si="3">D21+D22</f>
        <v>136732.98658</v>
      </c>
      <c r="E20" s="26">
        <f t="shared" si="3"/>
        <v>108603.04874</v>
      </c>
      <c r="F20" s="24">
        <f t="shared" si="1"/>
        <v>79.427102015692697</v>
      </c>
    </row>
    <row r="21" spans="1:6" outlineLevel="1" x14ac:dyDescent="0.25">
      <c r="A21" s="17" t="s">
        <v>25</v>
      </c>
      <c r="B21" s="3" t="s">
        <v>26</v>
      </c>
      <c r="C21" s="28">
        <v>46220.02</v>
      </c>
      <c r="D21" s="28">
        <v>132615.12059999999</v>
      </c>
      <c r="E21" s="28">
        <v>104541.79874</v>
      </c>
      <c r="F21" s="27">
        <f t="shared" si="1"/>
        <v>78.830979655271676</v>
      </c>
    </row>
    <row r="22" spans="1:6" ht="25.5" outlineLevel="1" x14ac:dyDescent="0.25">
      <c r="A22" s="17" t="s">
        <v>27</v>
      </c>
      <c r="B22" s="3" t="s">
        <v>28</v>
      </c>
      <c r="C22" s="28">
        <v>0</v>
      </c>
      <c r="D22" s="28">
        <v>4117.8659799999996</v>
      </c>
      <c r="E22" s="28">
        <v>4061.25</v>
      </c>
      <c r="F22" s="27">
        <f t="shared" si="1"/>
        <v>98.625113583711155</v>
      </c>
    </row>
    <row r="23" spans="1:6" s="6" customFormat="1" x14ac:dyDescent="0.25">
      <c r="A23" s="14" t="s">
        <v>29</v>
      </c>
      <c r="B23" s="23" t="s">
        <v>30</v>
      </c>
      <c r="C23" s="26">
        <f>C24+C25+C26+C27</f>
        <v>87401.279999999999</v>
      </c>
      <c r="D23" s="26">
        <f t="shared" ref="D23:E23" si="4">D24+D25+D26+D27</f>
        <v>351181.30729000003</v>
      </c>
      <c r="E23" s="26">
        <f t="shared" si="4"/>
        <v>273256.82617000001</v>
      </c>
      <c r="F23" s="24">
        <f t="shared" si="1"/>
        <v>77.810754871513936</v>
      </c>
    </row>
    <row r="24" spans="1:6" outlineLevel="1" x14ac:dyDescent="0.25">
      <c r="A24" s="17" t="s">
        <v>31</v>
      </c>
      <c r="B24" s="3" t="s">
        <v>32</v>
      </c>
      <c r="C24" s="28">
        <v>4065</v>
      </c>
      <c r="D24" s="28">
        <v>6347.6782499999999</v>
      </c>
      <c r="E24" s="28">
        <v>5220.2948500000002</v>
      </c>
      <c r="F24" s="27">
        <f t="shared" si="1"/>
        <v>82.239436915379258</v>
      </c>
    </row>
    <row r="25" spans="1:6" outlineLevel="1" x14ac:dyDescent="0.25">
      <c r="A25" s="17" t="s">
        <v>33</v>
      </c>
      <c r="B25" s="3" t="s">
        <v>34</v>
      </c>
      <c r="C25" s="28">
        <v>66685</v>
      </c>
      <c r="D25" s="28">
        <v>92530.32359</v>
      </c>
      <c r="E25" s="28">
        <v>50093.774409999998</v>
      </c>
      <c r="F25" s="27">
        <f t="shared" si="1"/>
        <v>54.137684238482187</v>
      </c>
    </row>
    <row r="26" spans="1:6" outlineLevel="1" x14ac:dyDescent="0.25">
      <c r="A26" s="17" t="s">
        <v>35</v>
      </c>
      <c r="B26" s="3" t="s">
        <v>36</v>
      </c>
      <c r="C26" s="28">
        <v>15147.28</v>
      </c>
      <c r="D26" s="28">
        <v>250694.52544999999</v>
      </c>
      <c r="E26" s="28">
        <v>216358.30248000001</v>
      </c>
      <c r="F26" s="27">
        <f t="shared" si="1"/>
        <v>86.30356091407819</v>
      </c>
    </row>
    <row r="27" spans="1:6" ht="25.5" outlineLevel="1" x14ac:dyDescent="0.25">
      <c r="A27" s="17" t="s">
        <v>37</v>
      </c>
      <c r="B27" s="3" t="s">
        <v>38</v>
      </c>
      <c r="C27" s="28">
        <v>1504</v>
      </c>
      <c r="D27" s="28">
        <v>1608.78</v>
      </c>
      <c r="E27" s="28">
        <v>1584.45443</v>
      </c>
      <c r="F27" s="27">
        <f t="shared" si="1"/>
        <v>98.487949253471569</v>
      </c>
    </row>
    <row r="28" spans="1:6" s="6" customFormat="1" x14ac:dyDescent="0.25">
      <c r="A28" s="14" t="s">
        <v>39</v>
      </c>
      <c r="B28" s="23" t="s">
        <v>40</v>
      </c>
      <c r="C28" s="26">
        <f>C29+C30+C31+C32+C33+C34</f>
        <v>1379084.78</v>
      </c>
      <c r="D28" s="26">
        <f t="shared" ref="D28:E28" si="5">D29+D30+D31+D32+D33+D34</f>
        <v>1583486.79837</v>
      </c>
      <c r="E28" s="26">
        <f t="shared" si="5"/>
        <v>1530523.6707000001</v>
      </c>
      <c r="F28" s="24">
        <f t="shared" si="1"/>
        <v>96.655284545187328</v>
      </c>
    </row>
    <row r="29" spans="1:6" outlineLevel="1" x14ac:dyDescent="0.25">
      <c r="A29" s="17" t="s">
        <v>41</v>
      </c>
      <c r="B29" s="3" t="s">
        <v>42</v>
      </c>
      <c r="C29" s="28">
        <v>593455.02</v>
      </c>
      <c r="D29" s="28">
        <v>639922.53289000003</v>
      </c>
      <c r="E29" s="28">
        <v>626353.33420000004</v>
      </c>
      <c r="F29" s="27">
        <f t="shared" si="1"/>
        <v>97.879556041147794</v>
      </c>
    </row>
    <row r="30" spans="1:6" outlineLevel="1" x14ac:dyDescent="0.25">
      <c r="A30" s="17" t="s">
        <v>43</v>
      </c>
      <c r="B30" s="3" t="s">
        <v>44</v>
      </c>
      <c r="C30" s="28">
        <v>560599.53</v>
      </c>
      <c r="D30" s="28">
        <v>660248.78835000005</v>
      </c>
      <c r="E30" s="28">
        <v>638328.69033999997</v>
      </c>
      <c r="F30" s="27">
        <f t="shared" si="1"/>
        <v>96.680024500343322</v>
      </c>
    </row>
    <row r="31" spans="1:6" outlineLevel="1" x14ac:dyDescent="0.25">
      <c r="A31" s="17" t="s">
        <v>45</v>
      </c>
      <c r="B31" s="3" t="s">
        <v>46</v>
      </c>
      <c r="C31" s="28">
        <v>170296.527</v>
      </c>
      <c r="D31" s="28">
        <v>207806.42952000001</v>
      </c>
      <c r="E31" s="28">
        <v>197544.88344999999</v>
      </c>
      <c r="F31" s="27">
        <f t="shared" si="1"/>
        <v>95.061968922856451</v>
      </c>
    </row>
    <row r="32" spans="1:6" ht="25.5" outlineLevel="1" x14ac:dyDescent="0.25">
      <c r="A32" s="17" t="s">
        <v>47</v>
      </c>
      <c r="B32" s="3" t="s">
        <v>48</v>
      </c>
      <c r="C32" s="28">
        <v>0</v>
      </c>
      <c r="D32" s="28">
        <v>856.9</v>
      </c>
      <c r="E32" s="28">
        <v>765.2</v>
      </c>
      <c r="F32" s="27">
        <f t="shared" si="1"/>
        <v>89.298634613140393</v>
      </c>
    </row>
    <row r="33" spans="1:6" outlineLevel="1" x14ac:dyDescent="0.25">
      <c r="A33" s="17" t="s">
        <v>49</v>
      </c>
      <c r="B33" s="3" t="s">
        <v>50</v>
      </c>
      <c r="C33" s="28">
        <v>11673.503000000001</v>
      </c>
      <c r="D33" s="28">
        <v>29150.309270000002</v>
      </c>
      <c r="E33" s="28">
        <v>24386.191439999999</v>
      </c>
      <c r="F33" s="27">
        <f t="shared" si="1"/>
        <v>83.656716002999701</v>
      </c>
    </row>
    <row r="34" spans="1:6" outlineLevel="1" x14ac:dyDescent="0.25">
      <c r="A34" s="17" t="s">
        <v>51</v>
      </c>
      <c r="B34" s="3" t="s">
        <v>52</v>
      </c>
      <c r="C34" s="28">
        <v>43060.2</v>
      </c>
      <c r="D34" s="28">
        <v>45501.838340000002</v>
      </c>
      <c r="E34" s="28">
        <v>43145.371270000003</v>
      </c>
      <c r="F34" s="27">
        <f t="shared" si="1"/>
        <v>94.82116073554667</v>
      </c>
    </row>
    <row r="35" spans="1:6" s="6" customFormat="1" x14ac:dyDescent="0.25">
      <c r="A35" s="14" t="s">
        <v>53</v>
      </c>
      <c r="B35" s="23" t="s">
        <v>54</v>
      </c>
      <c r="C35" s="26">
        <f>C36+C37</f>
        <v>171545.22</v>
      </c>
      <c r="D35" s="26">
        <f t="shared" ref="D35:E35" si="6">D36+D37</f>
        <v>193199.17900999999</v>
      </c>
      <c r="E35" s="26">
        <f t="shared" si="6"/>
        <v>189759.47967</v>
      </c>
      <c r="F35" s="24">
        <f t="shared" si="1"/>
        <v>98.219609753195712</v>
      </c>
    </row>
    <row r="36" spans="1:6" outlineLevel="1" x14ac:dyDescent="0.25">
      <c r="A36" s="17" t="s">
        <v>55</v>
      </c>
      <c r="B36" s="3" t="s">
        <v>56</v>
      </c>
      <c r="C36" s="28">
        <v>132650.13500000001</v>
      </c>
      <c r="D36" s="28">
        <v>146497.30729999999</v>
      </c>
      <c r="E36" s="28">
        <v>144029.13185999999</v>
      </c>
      <c r="F36" s="27">
        <f t="shared" si="1"/>
        <v>98.315207640679958</v>
      </c>
    </row>
    <row r="37" spans="1:6" ht="25.5" outlineLevel="1" x14ac:dyDescent="0.25">
      <c r="A37" s="17" t="s">
        <v>57</v>
      </c>
      <c r="B37" s="3" t="s">
        <v>58</v>
      </c>
      <c r="C37" s="28">
        <v>38895.084999999999</v>
      </c>
      <c r="D37" s="28">
        <v>46701.871709999999</v>
      </c>
      <c r="E37" s="28">
        <v>45730.347809999999</v>
      </c>
      <c r="F37" s="27">
        <f t="shared" si="1"/>
        <v>97.919732412369299</v>
      </c>
    </row>
    <row r="38" spans="1:6" s="6" customFormat="1" x14ac:dyDescent="0.25">
      <c r="A38" s="14" t="s">
        <v>59</v>
      </c>
      <c r="B38" s="23" t="s">
        <v>60</v>
      </c>
      <c r="C38" s="26">
        <f>C39+C40+C41+C42</f>
        <v>57426</v>
      </c>
      <c r="D38" s="26">
        <f t="shared" ref="D38:E38" si="7">D39+D40+D41+D42</f>
        <v>73501.302499999991</v>
      </c>
      <c r="E38" s="26">
        <f t="shared" si="7"/>
        <v>65841.112399999998</v>
      </c>
      <c r="F38" s="24">
        <f t="shared" si="1"/>
        <v>89.578157339456681</v>
      </c>
    </row>
    <row r="39" spans="1:6" outlineLevel="1" x14ac:dyDescent="0.25">
      <c r="A39" s="17" t="s">
        <v>61</v>
      </c>
      <c r="B39" s="3" t="s">
        <v>62</v>
      </c>
      <c r="C39" s="28">
        <v>2262</v>
      </c>
      <c r="D39" s="28">
        <v>2741.2150000000001</v>
      </c>
      <c r="E39" s="28">
        <v>2741.2133399999998</v>
      </c>
      <c r="F39" s="27">
        <f t="shared" si="1"/>
        <v>99.999939442911256</v>
      </c>
    </row>
    <row r="40" spans="1:6" outlineLevel="1" x14ac:dyDescent="0.25">
      <c r="A40" s="17" t="s">
        <v>63</v>
      </c>
      <c r="B40" s="3" t="s">
        <v>64</v>
      </c>
      <c r="C40" s="28">
        <v>6930</v>
      </c>
      <c r="D40" s="28">
        <v>28349.207969999999</v>
      </c>
      <c r="E40" s="28">
        <v>25175.176449999999</v>
      </c>
      <c r="F40" s="27">
        <f t="shared" si="1"/>
        <v>88.803808828243604</v>
      </c>
    </row>
    <row r="41" spans="1:6" outlineLevel="1" x14ac:dyDescent="0.25">
      <c r="A41" s="17" t="s">
        <v>65</v>
      </c>
      <c r="B41" s="3" t="s">
        <v>66</v>
      </c>
      <c r="C41" s="28">
        <v>48234</v>
      </c>
      <c r="D41" s="28">
        <v>42410.879529999998</v>
      </c>
      <c r="E41" s="28">
        <v>37924.722609999997</v>
      </c>
      <c r="F41" s="27">
        <f t="shared" si="1"/>
        <v>89.422155423995278</v>
      </c>
    </row>
    <row r="42" spans="1:6" ht="25.5" outlineLevel="1" x14ac:dyDescent="0.25">
      <c r="A42" s="17" t="s">
        <v>67</v>
      </c>
      <c r="B42" s="3" t="s">
        <v>68</v>
      </c>
      <c r="C42" s="28">
        <v>0</v>
      </c>
      <c r="D42" s="28">
        <v>0</v>
      </c>
      <c r="E42" s="28">
        <v>0</v>
      </c>
      <c r="F42" s="27"/>
    </row>
    <row r="43" spans="1:6" s="6" customFormat="1" x14ac:dyDescent="0.25">
      <c r="A43" s="14" t="s">
        <v>69</v>
      </c>
      <c r="B43" s="23" t="s">
        <v>70</v>
      </c>
      <c r="C43" s="26">
        <f>C44+C45</f>
        <v>45489</v>
      </c>
      <c r="D43" s="26">
        <f t="shared" ref="D43:E43" si="8">D44+D45</f>
        <v>59865.203399999999</v>
      </c>
      <c r="E43" s="26">
        <f t="shared" si="8"/>
        <v>59081.830190000001</v>
      </c>
      <c r="F43" s="24">
        <f t="shared" si="1"/>
        <v>98.691438155207209</v>
      </c>
    </row>
    <row r="44" spans="1:6" outlineLevel="1" x14ac:dyDescent="0.25">
      <c r="A44" s="17" t="s">
        <v>71</v>
      </c>
      <c r="B44" s="3" t="s">
        <v>72</v>
      </c>
      <c r="C44" s="28">
        <v>45488</v>
      </c>
      <c r="D44" s="28">
        <v>59268.951399999998</v>
      </c>
      <c r="E44" s="28">
        <v>58485.57819</v>
      </c>
      <c r="F44" s="27">
        <f t="shared" si="1"/>
        <v>98.678273882874876</v>
      </c>
    </row>
    <row r="45" spans="1:6" outlineLevel="1" x14ac:dyDescent="0.25">
      <c r="A45" s="17" t="s">
        <v>73</v>
      </c>
      <c r="B45" s="3" t="s">
        <v>74</v>
      </c>
      <c r="C45" s="28">
        <v>1</v>
      </c>
      <c r="D45" s="28">
        <v>596.25199999999995</v>
      </c>
      <c r="E45" s="28">
        <v>596.25199999999995</v>
      </c>
      <c r="F45" s="27">
        <f>E45*100/D45</f>
        <v>100</v>
      </c>
    </row>
    <row r="46" spans="1:6" s="6" customFormat="1" ht="25.5" x14ac:dyDescent="0.25">
      <c r="A46" s="14" t="s">
        <v>75</v>
      </c>
      <c r="B46" s="23" t="s">
        <v>76</v>
      </c>
      <c r="C46" s="26">
        <f>C47</f>
        <v>26500</v>
      </c>
      <c r="D46" s="26">
        <f t="shared" ref="D46:E46" si="9">D47</f>
        <v>20592.127939999998</v>
      </c>
      <c r="E46" s="26">
        <f t="shared" si="9"/>
        <v>20433.489089999999</v>
      </c>
      <c r="F46" s="24">
        <f t="shared" si="1"/>
        <v>99.229614100775649</v>
      </c>
    </row>
    <row r="47" spans="1:6" ht="25.5" outlineLevel="1" x14ac:dyDescent="0.25">
      <c r="A47" s="17" t="s">
        <v>77</v>
      </c>
      <c r="B47" s="3" t="s">
        <v>78</v>
      </c>
      <c r="C47" s="28">
        <v>26500</v>
      </c>
      <c r="D47" s="28">
        <v>20592.127939999998</v>
      </c>
      <c r="E47" s="28">
        <v>20433.489089999999</v>
      </c>
      <c r="F47" s="27">
        <f t="shared" si="1"/>
        <v>99.229614100775649</v>
      </c>
    </row>
    <row r="48" spans="1:6" s="6" customFormat="1" ht="12.75" customHeight="1" x14ac:dyDescent="0.25">
      <c r="A48" s="30" t="s">
        <v>79</v>
      </c>
      <c r="B48" s="31"/>
      <c r="C48" s="25">
        <f>C46+C43+C38+C35+C28+C23+C20++C17+C9</f>
        <v>1960044.1</v>
      </c>
      <c r="D48" s="25">
        <f>D46+D43+D38+D35+D28+D23+D20++D17+D9</f>
        <v>2563930.5373799992</v>
      </c>
      <c r="E48" s="25">
        <f t="shared" ref="E48" si="10">E46+E43+E38+E35+E28+E23+E20++E17+E9</f>
        <v>2379647.9563100003</v>
      </c>
      <c r="F48" s="24">
        <f t="shared" si="1"/>
        <v>92.812497125670518</v>
      </c>
    </row>
    <row r="49" spans="1:6" ht="12.75" customHeight="1" x14ac:dyDescent="0.25">
      <c r="A49" s="7"/>
      <c r="B49" s="2"/>
      <c r="C49" s="11"/>
      <c r="D49" s="11"/>
      <c r="E49" s="11"/>
      <c r="F49" s="11"/>
    </row>
  </sheetData>
  <mergeCells count="2">
    <mergeCell ref="A5:F6"/>
    <mergeCell ref="A48:B48"/>
  </mergeCells>
  <phoneticPr fontId="0" type="noConversion"/>
  <pageMargins left="0.98425196850393704" right="0.59055118110236227" top="0.70866141732283472" bottom="0.47244094488188981" header="0.43307086614173229" footer="0.15748031496062992"/>
  <pageSetup paperSize="9" scale="7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2020-02-27T05:21:53Z</cp:lastPrinted>
  <dcterms:created xsi:type="dcterms:W3CDTF">2019-01-29T13:30:07Z</dcterms:created>
  <dcterms:modified xsi:type="dcterms:W3CDTF">2021-05-26T10:57:24Z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