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4 год\Октябрь\"/>
    </mc:Choice>
  </mc:AlternateContent>
  <bookViews>
    <workbookView xWindow="0" yWindow="135" windowWidth="19440" windowHeight="9795"/>
  </bookViews>
  <sheets>
    <sheet name="лист1" sheetId="1" r:id="rId1"/>
  </sheets>
  <definedNames>
    <definedName name="_xlnm.Print_Titles" localSheetId="0">лист1!$4:$5</definedName>
    <definedName name="_xlnm.Print_Area" localSheetId="0">лист1!$A$1:$L$81</definedName>
  </definedNames>
  <calcPr calcId="152511"/>
</workbook>
</file>

<file path=xl/calcChain.xml><?xml version="1.0" encoding="utf-8"?>
<calcChain xmlns="http://schemas.openxmlformats.org/spreadsheetml/2006/main">
  <c r="E80" i="1" l="1"/>
  <c r="D80" i="1"/>
  <c r="C80" i="1"/>
  <c r="D76" i="1" l="1"/>
  <c r="E76" i="1"/>
  <c r="C76" i="1"/>
  <c r="D50" i="1"/>
  <c r="E50" i="1"/>
  <c r="C40" i="1"/>
  <c r="C14" i="1"/>
  <c r="D40" i="1" l="1"/>
  <c r="E40" i="1"/>
  <c r="C50" i="1" l="1"/>
  <c r="C81" i="1" s="1"/>
  <c r="E14" i="1" l="1"/>
  <c r="E81" i="1" s="1"/>
  <c r="D14" i="1"/>
  <c r="D81" i="1" s="1"/>
</calcChain>
</file>

<file path=xl/sharedStrings.xml><?xml version="1.0" encoding="utf-8"?>
<sst xmlns="http://schemas.openxmlformats.org/spreadsheetml/2006/main" count="248" uniqueCount="143">
  <si>
    <t>Таблица 1</t>
  </si>
  <si>
    <t xml:space="preserve">                                                                                            ( в руб.)</t>
  </si>
  <si>
    <t xml:space="preserve">Уведомления </t>
  </si>
  <si>
    <t>Основание</t>
  </si>
  <si>
    <t>Ведомство</t>
  </si>
  <si>
    <t>Раздел</t>
  </si>
  <si>
    <t>Целевая статья</t>
  </si>
  <si>
    <t>Вид расходов</t>
  </si>
  <si>
    <t>Доп.классиф.</t>
  </si>
  <si>
    <t>Пояснения</t>
  </si>
  <si>
    <t>№</t>
  </si>
  <si>
    <t>Дата</t>
  </si>
  <si>
    <t>Сумма на 2024 год</t>
  </si>
  <si>
    <t xml:space="preserve">ВСЕГО </t>
  </si>
  <si>
    <t>Сумма на 2025 год</t>
  </si>
  <si>
    <t>Сумма на 2026 год</t>
  </si>
  <si>
    <t>Расшифровка поступлений дополнительных средств из  Федерального бюджета и бюджета Удмуртской Республики в бюджет МО "Город Глазов" с 11.06.2024 г. по __.__.2024 года</t>
  </si>
  <si>
    <t>Июль</t>
  </si>
  <si>
    <t>Август</t>
  </si>
  <si>
    <t>Сентябрь</t>
  </si>
  <si>
    <t>Октябрь</t>
  </si>
  <si>
    <t>ИТОГО июль</t>
  </si>
  <si>
    <t>ИТОГО август</t>
  </si>
  <si>
    <t>ИТОГО сентябрь</t>
  </si>
  <si>
    <t>ИТОГО октябрь</t>
  </si>
  <si>
    <t>ИТОГО июнь</t>
  </si>
  <si>
    <t>833/61/1МБО29/1</t>
  </si>
  <si>
    <t>Распоряжение Правительства УР №546-р от 11 06.2024</t>
  </si>
  <si>
    <t>961</t>
  </si>
  <si>
    <t>0502</t>
  </si>
  <si>
    <t>08301S1440</t>
  </si>
  <si>
    <t xml:space="preserve">Мероприятия в области поддержки и развития коммунального хозяйства </t>
  </si>
  <si>
    <t>Распоряжение Правительства УР №564-р от 19.06.2024</t>
  </si>
  <si>
    <t>957</t>
  </si>
  <si>
    <t>0801</t>
  </si>
  <si>
    <t>9900000310</t>
  </si>
  <si>
    <t>Резервные фонды исполнительных органов государственной власти субъектов Российской Федерации (ремонт и реконструкция мемориальных объектов)</t>
  </si>
  <si>
    <t>615-р</t>
  </si>
  <si>
    <t>Распоряжение Правительства УР №615-р от 28.06.2024</t>
  </si>
  <si>
    <t>0703</t>
  </si>
  <si>
    <t>0140104221</t>
  </si>
  <si>
    <t>0707</t>
  </si>
  <si>
    <t>1100104221</t>
  </si>
  <si>
    <t>0310104221</t>
  </si>
  <si>
    <t>0320104221</t>
  </si>
  <si>
    <t>0320304221</t>
  </si>
  <si>
    <t>0320404221</t>
  </si>
  <si>
    <t>0804</t>
  </si>
  <si>
    <t>0340304221</t>
  </si>
  <si>
    <t>1101</t>
  </si>
  <si>
    <t>0200104221</t>
  </si>
  <si>
    <t>960</t>
  </si>
  <si>
    <t>0104</t>
  </si>
  <si>
    <t>0910104221</t>
  </si>
  <si>
    <t>Дотация на сбалансированность, на подготовку объектов соц.сферы к отопительному сезону</t>
  </si>
  <si>
    <t>0310</t>
  </si>
  <si>
    <t>0600104221</t>
  </si>
  <si>
    <t>0709</t>
  </si>
  <si>
    <t>0130104221</t>
  </si>
  <si>
    <t>974</t>
  </si>
  <si>
    <t>0701</t>
  </si>
  <si>
    <t>0110104221</t>
  </si>
  <si>
    <t>0702</t>
  </si>
  <si>
    <t>980</t>
  </si>
  <si>
    <t>0113</t>
  </si>
  <si>
    <t>1020804221</t>
  </si>
  <si>
    <t>99000S3500</t>
  </si>
  <si>
    <t>01101S3500</t>
  </si>
  <si>
    <t>01301S3500</t>
  </si>
  <si>
    <t>01401S3500</t>
  </si>
  <si>
    <t>Реализация в Удмуртской Республике проектов инициативного бюджетирования,
выдвигаемых лицами с инвалидностью</t>
  </si>
  <si>
    <t xml:space="preserve">                                                                   Июнь</t>
  </si>
  <si>
    <t>01301L3030</t>
  </si>
  <si>
    <t>МБТ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</si>
  <si>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661-р</t>
  </si>
  <si>
    <t>Постановление Правительства УР №337 от 27.06.2024</t>
  </si>
  <si>
    <t>Постановление Правительства УР №363 от 11.07.2024</t>
  </si>
  <si>
    <t>Распоряжение Правительства УР №661-р от 11.07.2024</t>
  </si>
  <si>
    <t>1010760250</t>
  </si>
  <si>
    <t>Дотация на сбалансированность (заработная плата)</t>
  </si>
  <si>
    <t>759-р</t>
  </si>
  <si>
    <t>Дотация на сбалансированность (н-г на имущество)</t>
  </si>
  <si>
    <t>Распоряжение ПУР №759-р от 02.08.2024</t>
  </si>
  <si>
    <t>Постановление Правительства УР №379 от 19.07.2024</t>
  </si>
  <si>
    <t>01303S3040</t>
  </si>
  <si>
    <t>01303L3040</t>
  </si>
  <si>
    <t>0130100600</t>
  </si>
  <si>
    <t>745-р</t>
  </si>
  <si>
    <t>Распоряжение Правительства УР №745-р от 31.07.2024</t>
  </si>
  <si>
    <t>Дотация на стимулирование (по результатам комплексной оценки ОМСУ)</t>
  </si>
  <si>
    <t>Постановление ПУР №426 от 09.08.2024</t>
  </si>
  <si>
    <t>9900005580</t>
  </si>
  <si>
    <t>Поощрение муниципальных управленческих комманд</t>
  </si>
  <si>
    <t>Постановление ПУР №363 от 11.07.2024</t>
  </si>
  <si>
    <t>01301053030</t>
  </si>
  <si>
    <t>Постановление ПУР №462 от 30.08.2024</t>
  </si>
  <si>
    <t>0503</t>
  </si>
  <si>
    <t>120F255550</t>
  </si>
  <si>
    <t>Реализация мероприятий муниципальных программ формирования современной городской среды</t>
  </si>
  <si>
    <t>01304S0820</t>
  </si>
  <si>
    <t>Кап.вложения в объекты государственной (муниципальной) собственности</t>
  </si>
  <si>
    <t>Закон УР №45-РЗ от 23.09.2024</t>
  </si>
  <si>
    <t>Закон УР №12-РЗ от 05.04.2024</t>
  </si>
  <si>
    <t>01301L0500</t>
  </si>
  <si>
    <t>1004</t>
  </si>
  <si>
    <t>013P104343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</si>
  <si>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</si>
  <si>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0110204240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</si>
  <si>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</si>
  <si>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0130104310</t>
  </si>
  <si>
    <t>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</si>
  <si>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</si>
  <si>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</si>
  <si>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834/8/МБО29/1 </t>
  </si>
  <si>
    <t>0910306200</t>
  </si>
  <si>
    <t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</si>
  <si>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</si>
  <si>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за классное руководство</t>
  </si>
  <si>
    <t xml:space="preserve">Ежемесячное денежное вознаграждение за классное руководство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</si>
  <si>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</si>
  <si>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безопасности образовательных организаций в Удмуртской Республике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</si>
  <si>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</si>
  <si>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0110100600</t>
  </si>
  <si>
    <t>0110103380</t>
  </si>
  <si>
    <t>0130103380</t>
  </si>
  <si>
    <t>Оплата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</si>
  <si>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01103S0830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</si>
  <si>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Удмурсткой Республики, утвержденный Правительством Удмуртской Республики</t>
  </si>
  <si>
    <t>0910304350</t>
  </si>
  <si>
    <t>0910307860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</si>
  <si>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</si>
  <si>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Создание и организация деятельности комиссий по делам несовершеннолетних и защите их прав</t>
  </si>
  <si>
    <t>0420205660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</si>
  <si>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</si>
  <si>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892/06/БГ/
МБО29/1</t>
  </si>
  <si>
    <t>Мероприятия в области поддержки и развития коммунального хозяйства</t>
  </si>
  <si>
    <t>620,
575</t>
  </si>
  <si>
    <t>0409</t>
  </si>
  <si>
    <t>08502S4650</t>
  </si>
  <si>
    <t>Развитие сети автомобильных дорог</t>
  </si>
  <si>
    <t>1087-р</t>
  </si>
  <si>
    <t>Распоряжение ПУР №1087-р от 11.10.2024</t>
  </si>
  <si>
    <t>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</si>
</sst>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theme="1"/>
      <name val="Segoe UI"/>
      <family val="2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3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1" fillId="3" borderId="8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65" fontId="2" fillId="2" borderId="19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" fillId="3" borderId="14" xfId="0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vertical="center" wrapText="1"/>
    </xf>
    <xf numFmtId="0" fontId="1" fillId="3" borderId="12" xfId="0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 wrapText="1"/>
    </xf>
    <xf numFmtId="14" fontId="1" fillId="2" borderId="8" xfId="0" applyNumberFormat="1" applyFont="1" applyFill="1" applyBorder="1" applyAlignment="1">
      <alignment horizontal="center" vertical="center"/>
    </xf>
    <xf numFmtId="165" fontId="1" fillId="0" borderId="8" xfId="0" applyNumberFormat="1" applyFont="1" applyFill="1" applyBorder="1" applyAlignment="1">
      <alignment horizontal="center" vertical="center"/>
    </xf>
    <xf numFmtId="165" fontId="1" fillId="2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3" borderId="39" xfId="0" applyFont="1" applyFill="1" applyBorder="1" applyAlignment="1">
      <alignment horizontal="center" vertical="center"/>
    </xf>
    <xf numFmtId="0" fontId="1" fillId="0" borderId="40" xfId="0" applyNumberFormat="1" applyFont="1" applyFill="1" applyBorder="1" applyAlignment="1">
      <alignment horizontal="left" vertical="center" wrapText="1"/>
    </xf>
    <xf numFmtId="14" fontId="1" fillId="2" borderId="5" xfId="0" applyNumberFormat="1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0" fillId="0" borderId="37" xfId="0" applyFont="1" applyBorder="1" applyAlignment="1">
      <alignment horizontal="left" vertical="center" wrapText="1"/>
    </xf>
    <xf numFmtId="49" fontId="1" fillId="0" borderId="37" xfId="0" applyNumberFormat="1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left" vertical="top" wrapText="1"/>
    </xf>
    <xf numFmtId="14" fontId="1" fillId="2" borderId="3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165" fontId="1" fillId="2" borderId="14" xfId="0" applyNumberFormat="1" applyFont="1" applyFill="1" applyBorder="1" applyAlignment="1">
      <alignment horizontal="center" vertical="center"/>
    </xf>
    <xf numFmtId="14" fontId="1" fillId="2" borderId="14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 wrapText="1"/>
    </xf>
    <xf numFmtId="2" fontId="1" fillId="2" borderId="15" xfId="0" applyNumberFormat="1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horizontal="center" vertical="center" wrapText="1"/>
    </xf>
    <xf numFmtId="14" fontId="1" fillId="2" borderId="15" xfId="0" applyNumberFormat="1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14" fontId="1" fillId="2" borderId="8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left" wrapText="1"/>
    </xf>
    <xf numFmtId="164" fontId="2" fillId="2" borderId="6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 wrapText="1"/>
    </xf>
    <xf numFmtId="4" fontId="1" fillId="2" borderId="15" xfId="0" applyNumberFormat="1" applyFont="1" applyFill="1" applyBorder="1" applyAlignment="1">
      <alignment horizontal="center" vertical="center" wrapText="1"/>
    </xf>
    <xf numFmtId="14" fontId="1" fillId="2" borderId="15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165" fontId="1" fillId="2" borderId="15" xfId="0" applyNumberFormat="1" applyFont="1" applyFill="1" applyBorder="1" applyAlignment="1">
      <alignment horizontal="center" vertical="center"/>
    </xf>
    <xf numFmtId="14" fontId="1" fillId="2" borderId="15" xfId="0" applyNumberFormat="1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0" borderId="47" xfId="0" applyNumberFormat="1" applyFont="1" applyFill="1" applyBorder="1" applyAlignment="1">
      <alignment horizontal="left" vertical="center" wrapText="1"/>
    </xf>
    <xf numFmtId="165" fontId="2" fillId="2" borderId="6" xfId="0" applyNumberFormat="1" applyFont="1" applyFill="1" applyBorder="1" applyAlignment="1">
      <alignment horizontal="center" vertical="center"/>
    </xf>
    <xf numFmtId="0" fontId="1" fillId="0" borderId="47" xfId="0" applyNumberFormat="1" applyFont="1" applyFill="1" applyBorder="1" applyAlignment="1">
      <alignment vertical="center" wrapText="1"/>
    </xf>
    <xf numFmtId="0" fontId="1" fillId="2" borderId="48" xfId="0" applyFont="1" applyFill="1" applyBorder="1" applyAlignment="1">
      <alignment horizontal="center" vertical="center" wrapText="1"/>
    </xf>
    <xf numFmtId="14" fontId="1" fillId="2" borderId="49" xfId="0" applyNumberFormat="1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left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14" fontId="1" fillId="2" borderId="15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2" fontId="1" fillId="2" borderId="15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165" fontId="1" fillId="2" borderId="9" xfId="0" applyNumberFormat="1" applyFont="1" applyFill="1" applyBorder="1" applyAlignment="1">
      <alignment horizontal="center" vertical="center"/>
    </xf>
    <xf numFmtId="165" fontId="1" fillId="2" borderId="14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4" fontId="1" fillId="2" borderId="9" xfId="0" applyNumberFormat="1" applyFont="1" applyFill="1" applyBorder="1" applyAlignment="1">
      <alignment horizontal="center" vertical="center"/>
    </xf>
    <xf numFmtId="14" fontId="1" fillId="2" borderId="14" xfId="0" applyNumberFormat="1" applyFon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4" fontId="1" fillId="2" borderId="4" xfId="0" applyNumberFormat="1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0" borderId="26" xfId="0" applyNumberFormat="1" applyFont="1" applyFill="1" applyBorder="1" applyAlignment="1">
      <alignment horizontal="left" vertical="center" wrapText="1"/>
    </xf>
    <xf numFmtId="0" fontId="1" fillId="0" borderId="33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" fillId="0" borderId="34" xfId="0" applyNumberFormat="1" applyFont="1" applyFill="1" applyBorder="1" applyAlignment="1">
      <alignment horizontal="left" vertical="top" wrapText="1"/>
    </xf>
    <xf numFmtId="0" fontId="1" fillId="0" borderId="42" xfId="0" applyNumberFormat="1" applyFont="1" applyFill="1" applyBorder="1" applyAlignment="1">
      <alignment horizontal="left" vertical="top" wrapText="1"/>
    </xf>
    <xf numFmtId="0" fontId="1" fillId="2" borderId="41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14" fontId="1" fillId="2" borderId="15" xfId="0" applyNumberFormat="1" applyFont="1" applyFill="1" applyBorder="1" applyAlignment="1">
      <alignment horizontal="center" vertical="center"/>
    </xf>
    <xf numFmtId="165" fontId="1" fillId="0" borderId="15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2" borderId="15" xfId="0" applyNumberFormat="1" applyFont="1" applyFill="1" applyBorder="1" applyAlignment="1">
      <alignment horizontal="center" vertical="center"/>
    </xf>
    <xf numFmtId="0" fontId="5" fillId="0" borderId="31" xfId="0" applyNumberFormat="1" applyFont="1" applyFill="1" applyBorder="1" applyAlignment="1">
      <alignment horizontal="left" vertical="center" wrapText="1"/>
    </xf>
    <xf numFmtId="0" fontId="5" fillId="0" borderId="33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1" xfId="0" applyNumberFormat="1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vertical="center" wrapText="1"/>
    </xf>
    <xf numFmtId="49" fontId="1" fillId="2" borderId="12" xfId="0" applyNumberFormat="1" applyFont="1" applyFill="1" applyBorder="1" applyAlignment="1">
      <alignment vertical="center" wrapText="1"/>
    </xf>
    <xf numFmtId="49" fontId="1" fillId="2" borderId="13" xfId="0" applyNumberFormat="1" applyFont="1" applyFill="1" applyBorder="1" applyAlignment="1">
      <alignment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49" fontId="1" fillId="2" borderId="44" xfId="0" applyNumberFormat="1" applyFont="1" applyFill="1" applyBorder="1" applyAlignment="1">
      <alignment horizontal="center" vertical="center" wrapText="1"/>
    </xf>
    <xf numFmtId="49" fontId="1" fillId="2" borderId="22" xfId="0" applyNumberFormat="1" applyFon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14" fontId="7" fillId="2" borderId="15" xfId="0" applyNumberFormat="1" applyFont="1" applyFill="1" applyBorder="1" applyAlignment="1">
      <alignment horizontal="center" vertical="center"/>
    </xf>
    <xf numFmtId="14" fontId="7" fillId="2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left" vertical="center" wrapText="1"/>
    </xf>
    <xf numFmtId="0" fontId="7" fillId="2" borderId="7" xfId="0" applyNumberFormat="1" applyFont="1" applyFill="1" applyBorder="1" applyAlignment="1">
      <alignment horizontal="left" vertical="center" wrapText="1"/>
    </xf>
    <xf numFmtId="0" fontId="7" fillId="2" borderId="29" xfId="0" applyFont="1" applyFill="1" applyBorder="1" applyAlignment="1">
      <alignment horizontal="center" vertical="center" wrapText="1"/>
    </xf>
    <xf numFmtId="14" fontId="7" fillId="2" borderId="9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center" wrapText="1"/>
    </xf>
    <xf numFmtId="2" fontId="1" fillId="2" borderId="14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14" fontId="1" fillId="2" borderId="1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zoomScale="90" zoomScaleNormal="90" zoomScaleSheetLayoutView="90" workbookViewId="0">
      <pane xSplit="1" ySplit="5" topLeftCell="B73" activePane="bottomRight" state="frozen"/>
      <selection pane="topRight" activeCell="B1" sqref="B1"/>
      <selection pane="bottomLeft" activeCell="A6" sqref="A6"/>
      <selection pane="bottomRight" activeCell="E80" sqref="E80"/>
    </sheetView>
  </sheetViews>
  <sheetFormatPr defaultRowHeight="15" x14ac:dyDescent="0.25"/>
  <cols>
    <col min="1" max="1" width="16.5703125" style="19" customWidth="1"/>
    <col min="2" max="2" width="15.28515625" style="20" customWidth="1"/>
    <col min="3" max="3" width="21" style="21" customWidth="1"/>
    <col min="4" max="4" width="22.5703125" style="7" customWidth="1"/>
    <col min="5" max="5" width="21.85546875" style="7" customWidth="1"/>
    <col min="6" max="6" width="39.7109375" style="22" customWidth="1"/>
    <col min="7" max="7" width="11.5703125" style="22" customWidth="1"/>
    <col min="8" max="8" width="12.28515625" style="20" customWidth="1"/>
    <col min="9" max="9" width="15.85546875" style="20" customWidth="1"/>
    <col min="10" max="10" width="10.28515625" style="20" customWidth="1"/>
    <col min="11" max="11" width="9.85546875" style="20" hidden="1" customWidth="1"/>
    <col min="12" max="12" width="90.7109375" style="22" customWidth="1"/>
    <col min="13" max="13" width="26.42578125" style="7" customWidth="1"/>
    <col min="14" max="16" width="9.140625" style="7"/>
    <col min="17" max="17" width="106.28515625" style="7" customWidth="1"/>
    <col min="18" max="16384" width="9.140625" style="7"/>
  </cols>
  <sheetData>
    <row r="1" spans="1:12" ht="15.75" customHeight="1" x14ac:dyDescent="0.25">
      <c r="A1" s="1"/>
      <c r="B1" s="2"/>
      <c r="C1" s="3"/>
      <c r="D1" s="4"/>
      <c r="E1" s="4"/>
      <c r="F1" s="5"/>
      <c r="G1" s="5"/>
      <c r="H1" s="2"/>
      <c r="I1" s="2"/>
      <c r="J1" s="2"/>
      <c r="K1" s="2"/>
      <c r="L1" s="6" t="s">
        <v>0</v>
      </c>
    </row>
    <row r="2" spans="1:12" ht="43.5" customHeight="1" x14ac:dyDescent="0.2">
      <c r="A2" s="205" t="s">
        <v>16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ht="21" customHeight="1" thickBot="1" x14ac:dyDescent="0.3">
      <c r="A3" s="1"/>
      <c r="B3" s="2"/>
      <c r="C3" s="3"/>
      <c r="D3" s="206"/>
      <c r="E3" s="206"/>
      <c r="F3" s="206"/>
      <c r="G3" s="8"/>
      <c r="H3" s="2"/>
      <c r="I3" s="2"/>
      <c r="J3" s="2"/>
      <c r="K3" s="2"/>
      <c r="L3" s="1" t="s">
        <v>1</v>
      </c>
    </row>
    <row r="4" spans="1:12" s="9" customFormat="1" ht="27" customHeight="1" thickBot="1" x14ac:dyDescent="0.25">
      <c r="A4" s="207" t="s">
        <v>2</v>
      </c>
      <c r="B4" s="208"/>
      <c r="C4" s="208"/>
      <c r="D4" s="208"/>
      <c r="E4" s="209"/>
      <c r="F4" s="210" t="s">
        <v>3</v>
      </c>
      <c r="G4" s="210" t="s">
        <v>4</v>
      </c>
      <c r="H4" s="213" t="s">
        <v>5</v>
      </c>
      <c r="I4" s="216" t="s">
        <v>6</v>
      </c>
      <c r="J4" s="216" t="s">
        <v>7</v>
      </c>
      <c r="K4" s="218" t="s">
        <v>8</v>
      </c>
      <c r="L4" s="214" t="s">
        <v>9</v>
      </c>
    </row>
    <row r="5" spans="1:12" s="11" customFormat="1" ht="36" customHeight="1" thickBot="1" x14ac:dyDescent="0.25">
      <c r="A5" s="81" t="s">
        <v>10</v>
      </c>
      <c r="B5" s="81" t="s">
        <v>11</v>
      </c>
      <c r="C5" s="10" t="s">
        <v>12</v>
      </c>
      <c r="D5" s="10" t="s">
        <v>14</v>
      </c>
      <c r="E5" s="10" t="s">
        <v>15</v>
      </c>
      <c r="F5" s="211"/>
      <c r="G5" s="212"/>
      <c r="H5" s="210"/>
      <c r="I5" s="217"/>
      <c r="J5" s="217"/>
      <c r="K5" s="219"/>
      <c r="L5" s="215"/>
    </row>
    <row r="6" spans="1:12" s="11" customFormat="1" ht="30" customHeight="1" thickBot="1" x14ac:dyDescent="0.25">
      <c r="A6" s="48"/>
      <c r="B6" s="49"/>
      <c r="C6" s="49"/>
      <c r="D6" s="49"/>
      <c r="E6" s="49"/>
      <c r="F6" s="77" t="s">
        <v>71</v>
      </c>
      <c r="G6" s="49"/>
      <c r="H6" s="49"/>
      <c r="I6" s="49"/>
      <c r="J6" s="49"/>
      <c r="K6" s="49"/>
      <c r="L6" s="50"/>
    </row>
    <row r="7" spans="1:12" s="11" customFormat="1" ht="42.75" customHeight="1" x14ac:dyDescent="0.2">
      <c r="A7" s="224" t="s">
        <v>26</v>
      </c>
      <c r="B7" s="225">
        <v>45470</v>
      </c>
      <c r="C7" s="131">
        <v>1000000</v>
      </c>
      <c r="D7" s="131">
        <v>0</v>
      </c>
      <c r="E7" s="131">
        <v>0</v>
      </c>
      <c r="F7" s="194" t="s">
        <v>27</v>
      </c>
      <c r="G7" s="142" t="s">
        <v>28</v>
      </c>
      <c r="H7" s="142" t="s">
        <v>29</v>
      </c>
      <c r="I7" s="142" t="s">
        <v>30</v>
      </c>
      <c r="J7" s="144">
        <v>244</v>
      </c>
      <c r="K7" s="27"/>
      <c r="L7" s="222" t="s">
        <v>31</v>
      </c>
    </row>
    <row r="8" spans="1:12" s="11" customFormat="1" ht="17.25" customHeight="1" x14ac:dyDescent="0.2">
      <c r="A8" s="202"/>
      <c r="B8" s="204"/>
      <c r="C8" s="133"/>
      <c r="D8" s="133"/>
      <c r="E8" s="133"/>
      <c r="F8" s="198"/>
      <c r="G8" s="220"/>
      <c r="H8" s="220"/>
      <c r="I8" s="220"/>
      <c r="J8" s="221"/>
      <c r="K8" s="29"/>
      <c r="L8" s="223"/>
    </row>
    <row r="9" spans="1:12" s="12" customFormat="1" ht="32.25" hidden="1" customHeight="1" x14ac:dyDescent="0.2">
      <c r="A9" s="201"/>
      <c r="B9" s="203"/>
      <c r="C9" s="168"/>
      <c r="D9" s="168"/>
      <c r="E9" s="168"/>
      <c r="F9" s="197"/>
      <c r="G9" s="28"/>
      <c r="H9" s="28"/>
      <c r="I9" s="28"/>
      <c r="J9" s="26"/>
      <c r="K9" s="17"/>
      <c r="L9" s="150"/>
    </row>
    <row r="10" spans="1:12" s="12" customFormat="1" ht="31.5" hidden="1" customHeight="1" x14ac:dyDescent="0.2">
      <c r="A10" s="202"/>
      <c r="B10" s="204"/>
      <c r="C10" s="133"/>
      <c r="D10" s="133"/>
      <c r="E10" s="133"/>
      <c r="F10" s="198"/>
      <c r="G10" s="28"/>
      <c r="H10" s="28"/>
      <c r="I10" s="28"/>
      <c r="J10" s="26"/>
      <c r="K10" s="17"/>
      <c r="L10" s="199"/>
    </row>
    <row r="11" spans="1:12" s="12" customFormat="1" ht="47.25" hidden="1" customHeight="1" x14ac:dyDescent="0.2">
      <c r="A11" s="13"/>
      <c r="B11" s="75"/>
      <c r="C11" s="74"/>
      <c r="D11" s="74"/>
      <c r="E11" s="74"/>
      <c r="F11" s="79"/>
      <c r="G11" s="15"/>
      <c r="H11" s="15"/>
      <c r="I11" s="15"/>
      <c r="J11" s="76"/>
      <c r="K11" s="18"/>
      <c r="L11" s="80"/>
    </row>
    <row r="12" spans="1:12" s="12" customFormat="1" ht="47.25" hidden="1" customHeight="1" x14ac:dyDescent="0.2">
      <c r="A12" s="13"/>
      <c r="B12" s="75"/>
      <c r="C12" s="74"/>
      <c r="D12" s="74"/>
      <c r="E12" s="74"/>
      <c r="F12" s="14"/>
      <c r="G12" s="15"/>
      <c r="H12" s="15"/>
      <c r="I12" s="15"/>
      <c r="J12" s="76"/>
      <c r="K12" s="24"/>
      <c r="L12" s="38"/>
    </row>
    <row r="13" spans="1:12" s="12" customFormat="1" ht="47.25" customHeight="1" thickBot="1" x14ac:dyDescent="0.25">
      <c r="A13" s="71">
        <v>1731</v>
      </c>
      <c r="B13" s="104">
        <v>45500</v>
      </c>
      <c r="C13" s="103">
        <v>9800000</v>
      </c>
      <c r="D13" s="103">
        <v>0</v>
      </c>
      <c r="E13" s="103">
        <v>0</v>
      </c>
      <c r="F13" s="102" t="s">
        <v>27</v>
      </c>
      <c r="G13" s="39" t="s">
        <v>28</v>
      </c>
      <c r="H13" s="39" t="s">
        <v>29</v>
      </c>
      <c r="I13" s="39" t="s">
        <v>30</v>
      </c>
      <c r="J13" s="40">
        <v>243</v>
      </c>
      <c r="K13" s="24"/>
      <c r="L13" s="106" t="s">
        <v>135</v>
      </c>
    </row>
    <row r="14" spans="1:12" s="12" customFormat="1" ht="27" customHeight="1" thickBot="1" x14ac:dyDescent="0.25">
      <c r="A14" s="181" t="s">
        <v>25</v>
      </c>
      <c r="B14" s="182"/>
      <c r="C14" s="107">
        <f>SUM(C7:C13)</f>
        <v>10800000</v>
      </c>
      <c r="D14" s="107">
        <f>SUM(D9:D12)</f>
        <v>0</v>
      </c>
      <c r="E14" s="107">
        <f>SUM(E9:E12)</f>
        <v>0</v>
      </c>
      <c r="F14" s="183"/>
      <c r="G14" s="184"/>
      <c r="H14" s="184"/>
      <c r="I14" s="184"/>
      <c r="J14" s="184"/>
      <c r="K14" s="184"/>
      <c r="L14" s="185"/>
    </row>
    <row r="15" spans="1:12" s="12" customFormat="1" ht="27" customHeight="1" thickBot="1" x14ac:dyDescent="0.25">
      <c r="A15" s="200" t="s">
        <v>17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6"/>
    </row>
    <row r="16" spans="1:12" s="12" customFormat="1" ht="23.25" customHeight="1" x14ac:dyDescent="0.2">
      <c r="A16" s="137">
        <v>1795</v>
      </c>
      <c r="B16" s="134">
        <v>45475</v>
      </c>
      <c r="C16" s="131">
        <v>890860</v>
      </c>
      <c r="D16" s="131">
        <v>0</v>
      </c>
      <c r="E16" s="131">
        <v>0</v>
      </c>
      <c r="F16" s="194" t="s">
        <v>32</v>
      </c>
      <c r="G16" s="142" t="s">
        <v>33</v>
      </c>
      <c r="H16" s="142" t="s">
        <v>34</v>
      </c>
      <c r="I16" s="142" t="s">
        <v>35</v>
      </c>
      <c r="J16" s="144">
        <v>612</v>
      </c>
      <c r="K16" s="23"/>
      <c r="L16" s="175" t="s">
        <v>36</v>
      </c>
    </row>
    <row r="17" spans="1:12" s="12" customFormat="1" ht="24" customHeight="1" thickBot="1" x14ac:dyDescent="0.25">
      <c r="A17" s="138"/>
      <c r="B17" s="135"/>
      <c r="C17" s="132"/>
      <c r="D17" s="132"/>
      <c r="E17" s="132"/>
      <c r="F17" s="195"/>
      <c r="G17" s="143"/>
      <c r="H17" s="143"/>
      <c r="I17" s="143"/>
      <c r="J17" s="145"/>
      <c r="K17" s="51"/>
      <c r="L17" s="151"/>
    </row>
    <row r="18" spans="1:12" s="12" customFormat="1" ht="23.85" customHeight="1" x14ac:dyDescent="0.2">
      <c r="A18" s="137" t="s">
        <v>37</v>
      </c>
      <c r="B18" s="134">
        <v>45471</v>
      </c>
      <c r="C18" s="131">
        <v>2000000</v>
      </c>
      <c r="D18" s="131">
        <v>0</v>
      </c>
      <c r="E18" s="131">
        <v>0</v>
      </c>
      <c r="F18" s="172" t="s">
        <v>38</v>
      </c>
      <c r="G18" s="52" t="s">
        <v>33</v>
      </c>
      <c r="H18" s="52" t="s">
        <v>39</v>
      </c>
      <c r="I18" s="52" t="s">
        <v>40</v>
      </c>
      <c r="J18" s="53">
        <v>612</v>
      </c>
      <c r="K18" s="23"/>
      <c r="L18" s="169" t="s">
        <v>54</v>
      </c>
    </row>
    <row r="19" spans="1:12" s="12" customFormat="1" ht="23.85" customHeight="1" x14ac:dyDescent="0.2">
      <c r="A19" s="138"/>
      <c r="B19" s="135"/>
      <c r="C19" s="132"/>
      <c r="D19" s="132"/>
      <c r="E19" s="132"/>
      <c r="F19" s="173"/>
      <c r="G19" s="16" t="s">
        <v>33</v>
      </c>
      <c r="H19" s="16" t="s">
        <v>41</v>
      </c>
      <c r="I19" s="16" t="s">
        <v>42</v>
      </c>
      <c r="J19" s="78">
        <v>612</v>
      </c>
      <c r="K19" s="17"/>
      <c r="L19" s="170"/>
    </row>
    <row r="20" spans="1:12" s="12" customFormat="1" ht="23.85" customHeight="1" x14ac:dyDescent="0.2">
      <c r="A20" s="138"/>
      <c r="B20" s="135"/>
      <c r="C20" s="132"/>
      <c r="D20" s="132"/>
      <c r="E20" s="132"/>
      <c r="F20" s="173"/>
      <c r="G20" s="16" t="s">
        <v>33</v>
      </c>
      <c r="H20" s="16" t="s">
        <v>34</v>
      </c>
      <c r="I20" s="16" t="s">
        <v>43</v>
      </c>
      <c r="J20" s="78">
        <v>612</v>
      </c>
      <c r="K20" s="17"/>
      <c r="L20" s="170"/>
    </row>
    <row r="21" spans="1:12" s="12" customFormat="1" ht="23.85" customHeight="1" x14ac:dyDescent="0.2">
      <c r="A21" s="138"/>
      <c r="B21" s="135"/>
      <c r="C21" s="132"/>
      <c r="D21" s="132"/>
      <c r="E21" s="132"/>
      <c r="F21" s="173"/>
      <c r="G21" s="16" t="s">
        <v>33</v>
      </c>
      <c r="H21" s="16" t="s">
        <v>34</v>
      </c>
      <c r="I21" s="16" t="s">
        <v>44</v>
      </c>
      <c r="J21" s="78">
        <v>612</v>
      </c>
      <c r="K21" s="17"/>
      <c r="L21" s="170"/>
    </row>
    <row r="22" spans="1:12" s="12" customFormat="1" ht="23.85" customHeight="1" x14ac:dyDescent="0.2">
      <c r="A22" s="138"/>
      <c r="B22" s="135"/>
      <c r="C22" s="132"/>
      <c r="D22" s="132"/>
      <c r="E22" s="132"/>
      <c r="F22" s="173"/>
      <c r="G22" s="16" t="s">
        <v>33</v>
      </c>
      <c r="H22" s="16" t="s">
        <v>34</v>
      </c>
      <c r="I22" s="16" t="s">
        <v>45</v>
      </c>
      <c r="J22" s="78">
        <v>612</v>
      </c>
      <c r="K22" s="24"/>
      <c r="L22" s="170"/>
    </row>
    <row r="23" spans="1:12" s="12" customFormat="1" ht="23.85" customHeight="1" x14ac:dyDescent="0.2">
      <c r="A23" s="138"/>
      <c r="B23" s="135"/>
      <c r="C23" s="132"/>
      <c r="D23" s="132"/>
      <c r="E23" s="132"/>
      <c r="F23" s="173"/>
      <c r="G23" s="16" t="s">
        <v>33</v>
      </c>
      <c r="H23" s="16" t="s">
        <v>34</v>
      </c>
      <c r="I23" s="16" t="s">
        <v>46</v>
      </c>
      <c r="J23" s="78">
        <v>612</v>
      </c>
      <c r="K23" s="24"/>
      <c r="L23" s="170"/>
    </row>
    <row r="24" spans="1:12" s="12" customFormat="1" ht="23.85" customHeight="1" x14ac:dyDescent="0.2">
      <c r="A24" s="138"/>
      <c r="B24" s="135"/>
      <c r="C24" s="132"/>
      <c r="D24" s="132"/>
      <c r="E24" s="132"/>
      <c r="F24" s="173"/>
      <c r="G24" s="16" t="s">
        <v>33</v>
      </c>
      <c r="H24" s="16" t="s">
        <v>47</v>
      </c>
      <c r="I24" s="16" t="s">
        <v>48</v>
      </c>
      <c r="J24" s="78">
        <v>612</v>
      </c>
      <c r="K24" s="24"/>
      <c r="L24" s="170"/>
    </row>
    <row r="25" spans="1:12" s="12" customFormat="1" ht="23.85" customHeight="1" x14ac:dyDescent="0.2">
      <c r="A25" s="138"/>
      <c r="B25" s="135"/>
      <c r="C25" s="132"/>
      <c r="D25" s="132"/>
      <c r="E25" s="132"/>
      <c r="F25" s="173"/>
      <c r="G25" s="16" t="s">
        <v>33</v>
      </c>
      <c r="H25" s="16" t="s">
        <v>49</v>
      </c>
      <c r="I25" s="16" t="s">
        <v>50</v>
      </c>
      <c r="J25" s="78">
        <v>612</v>
      </c>
      <c r="K25" s="24"/>
      <c r="L25" s="170"/>
    </row>
    <row r="26" spans="1:12" s="12" customFormat="1" ht="23.85" customHeight="1" x14ac:dyDescent="0.2">
      <c r="A26" s="138"/>
      <c r="B26" s="135"/>
      <c r="C26" s="132"/>
      <c r="D26" s="132"/>
      <c r="E26" s="132"/>
      <c r="F26" s="173"/>
      <c r="G26" s="16" t="s">
        <v>51</v>
      </c>
      <c r="H26" s="16" t="s">
        <v>52</v>
      </c>
      <c r="I26" s="16" t="s">
        <v>53</v>
      </c>
      <c r="J26" s="78">
        <v>244</v>
      </c>
      <c r="K26" s="24"/>
      <c r="L26" s="170"/>
    </row>
    <row r="27" spans="1:12" s="12" customFormat="1" ht="23.85" customHeight="1" x14ac:dyDescent="0.2">
      <c r="A27" s="138"/>
      <c r="B27" s="135"/>
      <c r="C27" s="132"/>
      <c r="D27" s="132"/>
      <c r="E27" s="132"/>
      <c r="F27" s="173"/>
      <c r="G27" s="16" t="s">
        <v>51</v>
      </c>
      <c r="H27" s="16" t="s">
        <v>55</v>
      </c>
      <c r="I27" s="16" t="s">
        <v>56</v>
      </c>
      <c r="J27" s="78">
        <v>612</v>
      </c>
      <c r="K27" s="24"/>
      <c r="L27" s="170"/>
    </row>
    <row r="28" spans="1:12" s="12" customFormat="1" ht="23.85" customHeight="1" x14ac:dyDescent="0.2">
      <c r="A28" s="138"/>
      <c r="B28" s="135"/>
      <c r="C28" s="132"/>
      <c r="D28" s="132"/>
      <c r="E28" s="132"/>
      <c r="F28" s="173"/>
      <c r="G28" s="16" t="s">
        <v>28</v>
      </c>
      <c r="H28" s="16" t="s">
        <v>57</v>
      </c>
      <c r="I28" s="16" t="s">
        <v>58</v>
      </c>
      <c r="J28" s="78">
        <v>612</v>
      </c>
      <c r="K28" s="24"/>
      <c r="L28" s="170"/>
    </row>
    <row r="29" spans="1:12" s="12" customFormat="1" ht="23.85" customHeight="1" x14ac:dyDescent="0.2">
      <c r="A29" s="138"/>
      <c r="B29" s="135"/>
      <c r="C29" s="132"/>
      <c r="D29" s="132"/>
      <c r="E29" s="132"/>
      <c r="F29" s="173"/>
      <c r="G29" s="16" t="s">
        <v>59</v>
      </c>
      <c r="H29" s="16" t="s">
        <v>60</v>
      </c>
      <c r="I29" s="16" t="s">
        <v>61</v>
      </c>
      <c r="J29" s="78">
        <v>612</v>
      </c>
      <c r="K29" s="24"/>
      <c r="L29" s="170"/>
    </row>
    <row r="30" spans="1:12" s="12" customFormat="1" ht="23.85" customHeight="1" x14ac:dyDescent="0.2">
      <c r="A30" s="138"/>
      <c r="B30" s="135"/>
      <c r="C30" s="132"/>
      <c r="D30" s="132"/>
      <c r="E30" s="132"/>
      <c r="F30" s="173"/>
      <c r="G30" s="16" t="s">
        <v>59</v>
      </c>
      <c r="H30" s="16" t="s">
        <v>62</v>
      </c>
      <c r="I30" s="16" t="s">
        <v>58</v>
      </c>
      <c r="J30" s="78">
        <v>612</v>
      </c>
      <c r="K30" s="24"/>
      <c r="L30" s="170"/>
    </row>
    <row r="31" spans="1:12" s="12" customFormat="1" ht="23.85" customHeight="1" x14ac:dyDescent="0.2">
      <c r="A31" s="138"/>
      <c r="B31" s="135"/>
      <c r="C31" s="132"/>
      <c r="D31" s="132"/>
      <c r="E31" s="132"/>
      <c r="F31" s="173"/>
      <c r="G31" s="16" t="s">
        <v>59</v>
      </c>
      <c r="H31" s="16" t="s">
        <v>39</v>
      </c>
      <c r="I31" s="16" t="s">
        <v>40</v>
      </c>
      <c r="J31" s="78">
        <v>612</v>
      </c>
      <c r="K31" s="24"/>
      <c r="L31" s="170"/>
    </row>
    <row r="32" spans="1:12" s="12" customFormat="1" ht="23.85" customHeight="1" x14ac:dyDescent="0.2">
      <c r="A32" s="124"/>
      <c r="B32" s="136"/>
      <c r="C32" s="133"/>
      <c r="D32" s="133"/>
      <c r="E32" s="133"/>
      <c r="F32" s="174"/>
      <c r="G32" s="16" t="s">
        <v>63</v>
      </c>
      <c r="H32" s="16" t="s">
        <v>64</v>
      </c>
      <c r="I32" s="16" t="s">
        <v>65</v>
      </c>
      <c r="J32" s="78">
        <v>244</v>
      </c>
      <c r="K32" s="24"/>
      <c r="L32" s="171"/>
    </row>
    <row r="33" spans="1:12" s="12" customFormat="1" ht="23.85" customHeight="1" x14ac:dyDescent="0.2">
      <c r="A33" s="139" t="s">
        <v>134</v>
      </c>
      <c r="B33" s="146">
        <v>45475</v>
      </c>
      <c r="C33" s="196">
        <v>3992720</v>
      </c>
      <c r="D33" s="196">
        <v>0</v>
      </c>
      <c r="E33" s="196">
        <v>0</v>
      </c>
      <c r="F33" s="152" t="s">
        <v>75</v>
      </c>
      <c r="G33" s="16" t="s">
        <v>59</v>
      </c>
      <c r="H33" s="16" t="s">
        <v>64</v>
      </c>
      <c r="I33" s="16" t="s">
        <v>66</v>
      </c>
      <c r="J33" s="78">
        <v>622</v>
      </c>
      <c r="K33" s="24"/>
      <c r="L33" s="150" t="s">
        <v>70</v>
      </c>
    </row>
    <row r="34" spans="1:12" s="12" customFormat="1" ht="23.85" customHeight="1" x14ac:dyDescent="0.2">
      <c r="A34" s="139"/>
      <c r="B34" s="146"/>
      <c r="C34" s="196"/>
      <c r="D34" s="196"/>
      <c r="E34" s="196"/>
      <c r="F34" s="152"/>
      <c r="G34" s="15" t="s">
        <v>59</v>
      </c>
      <c r="H34" s="15" t="s">
        <v>60</v>
      </c>
      <c r="I34" s="15" t="s">
        <v>67</v>
      </c>
      <c r="J34" s="76">
        <v>612</v>
      </c>
      <c r="K34" s="24"/>
      <c r="L34" s="151"/>
    </row>
    <row r="35" spans="1:12" s="12" customFormat="1" ht="23.85" customHeight="1" x14ac:dyDescent="0.2">
      <c r="A35" s="139"/>
      <c r="B35" s="146"/>
      <c r="C35" s="196"/>
      <c r="D35" s="196"/>
      <c r="E35" s="196"/>
      <c r="F35" s="152"/>
      <c r="G35" s="15" t="s">
        <v>59</v>
      </c>
      <c r="H35" s="15" t="s">
        <v>62</v>
      </c>
      <c r="I35" s="15" t="s">
        <v>68</v>
      </c>
      <c r="J35" s="76">
        <v>612</v>
      </c>
      <c r="K35" s="24"/>
      <c r="L35" s="151"/>
    </row>
    <row r="36" spans="1:12" s="12" customFormat="1" ht="23.85" customHeight="1" x14ac:dyDescent="0.2">
      <c r="A36" s="139"/>
      <c r="B36" s="146"/>
      <c r="C36" s="196"/>
      <c r="D36" s="196"/>
      <c r="E36" s="196"/>
      <c r="F36" s="152"/>
      <c r="G36" s="15" t="s">
        <v>59</v>
      </c>
      <c r="H36" s="15" t="s">
        <v>39</v>
      </c>
      <c r="I36" s="15" t="s">
        <v>69</v>
      </c>
      <c r="J36" s="76">
        <v>612</v>
      </c>
      <c r="K36" s="24"/>
      <c r="L36" s="151"/>
    </row>
    <row r="37" spans="1:12" s="12" customFormat="1" ht="33.75" customHeight="1" x14ac:dyDescent="0.2">
      <c r="A37" s="88">
        <v>1912</v>
      </c>
      <c r="B37" s="73">
        <v>45490</v>
      </c>
      <c r="C37" s="72">
        <v>53383399</v>
      </c>
      <c r="D37" s="72">
        <v>45831913</v>
      </c>
      <c r="E37" s="72">
        <v>45259591</v>
      </c>
      <c r="F37" s="14" t="s">
        <v>76</v>
      </c>
      <c r="G37" s="15" t="s">
        <v>59</v>
      </c>
      <c r="H37" s="15" t="s">
        <v>62</v>
      </c>
      <c r="I37" s="15" t="s">
        <v>72</v>
      </c>
      <c r="J37" s="76">
        <v>612</v>
      </c>
      <c r="K37" s="24"/>
      <c r="L37" s="54" t="s">
        <v>73</v>
      </c>
    </row>
    <row r="38" spans="1:12" s="12" customFormat="1" ht="36.75" customHeight="1" x14ac:dyDescent="0.2">
      <c r="A38" s="13" t="s">
        <v>74</v>
      </c>
      <c r="B38" s="75">
        <v>45484</v>
      </c>
      <c r="C38" s="74">
        <v>32430000</v>
      </c>
      <c r="D38" s="74">
        <v>0</v>
      </c>
      <c r="E38" s="74">
        <v>0</v>
      </c>
      <c r="F38" s="14" t="s">
        <v>77</v>
      </c>
      <c r="G38" s="15" t="s">
        <v>63</v>
      </c>
      <c r="H38" s="15" t="s">
        <v>64</v>
      </c>
      <c r="I38" s="15" t="s">
        <v>78</v>
      </c>
      <c r="J38" s="76">
        <v>870</v>
      </c>
      <c r="K38" s="24"/>
      <c r="L38" s="54" t="s">
        <v>79</v>
      </c>
    </row>
    <row r="39" spans="1:12" s="12" customFormat="1" ht="36.75" customHeight="1" thickBot="1" x14ac:dyDescent="0.25">
      <c r="A39" s="71">
        <v>1842</v>
      </c>
      <c r="B39" s="104">
        <v>45484</v>
      </c>
      <c r="C39" s="103">
        <v>-9800000</v>
      </c>
      <c r="D39" s="103">
        <v>0</v>
      </c>
      <c r="E39" s="103">
        <v>0</v>
      </c>
      <c r="F39" s="102" t="s">
        <v>32</v>
      </c>
      <c r="G39" s="39" t="s">
        <v>28</v>
      </c>
      <c r="H39" s="39" t="s">
        <v>29</v>
      </c>
      <c r="I39" s="39" t="s">
        <v>30</v>
      </c>
      <c r="J39" s="40">
        <v>243</v>
      </c>
      <c r="K39" s="24"/>
      <c r="L39" s="108" t="s">
        <v>135</v>
      </c>
    </row>
    <row r="40" spans="1:12" s="12" customFormat="1" ht="27" customHeight="1" thickBot="1" x14ac:dyDescent="0.25">
      <c r="A40" s="157" t="s">
        <v>21</v>
      </c>
      <c r="B40" s="158"/>
      <c r="C40" s="31">
        <f>C16+C17+C18+C19+C21+C33+C37+C38+C39</f>
        <v>82896979</v>
      </c>
      <c r="D40" s="31">
        <f t="shared" ref="D40:E40" si="0">D16+D17+D18+D19+D21+D33+D37+D38</f>
        <v>45831913</v>
      </c>
      <c r="E40" s="31">
        <f t="shared" si="0"/>
        <v>45259591</v>
      </c>
      <c r="F40" s="32"/>
      <c r="G40" s="33"/>
      <c r="H40" s="34"/>
      <c r="I40" s="34"/>
      <c r="J40" s="35"/>
      <c r="K40" s="36"/>
      <c r="L40" s="37"/>
    </row>
    <row r="41" spans="1:12" s="12" customFormat="1" ht="27" customHeight="1" thickBot="1" x14ac:dyDescent="0.25">
      <c r="A41" s="153" t="s">
        <v>18</v>
      </c>
      <c r="B41" s="154"/>
      <c r="C41" s="154"/>
      <c r="D41" s="155"/>
      <c r="E41" s="155"/>
      <c r="F41" s="155"/>
      <c r="G41" s="155"/>
      <c r="H41" s="155"/>
      <c r="I41" s="155"/>
      <c r="J41" s="155"/>
      <c r="K41" s="155"/>
      <c r="L41" s="156"/>
    </row>
    <row r="42" spans="1:12" s="12" customFormat="1" ht="32.25" customHeight="1" x14ac:dyDescent="0.2">
      <c r="A42" s="57" t="s">
        <v>80</v>
      </c>
      <c r="B42" s="58">
        <v>45506</v>
      </c>
      <c r="C42" s="59">
        <v>-88898</v>
      </c>
      <c r="D42" s="60">
        <v>0</v>
      </c>
      <c r="E42" s="60">
        <v>0</v>
      </c>
      <c r="F42" s="61" t="s">
        <v>82</v>
      </c>
      <c r="G42" s="52" t="s">
        <v>63</v>
      </c>
      <c r="H42" s="52" t="s">
        <v>64</v>
      </c>
      <c r="I42" s="52" t="s">
        <v>78</v>
      </c>
      <c r="J42" s="53">
        <v>870</v>
      </c>
      <c r="K42" s="62"/>
      <c r="L42" s="63" t="s">
        <v>81</v>
      </c>
    </row>
    <row r="43" spans="1:12" s="12" customFormat="1" ht="35.25" customHeight="1" x14ac:dyDescent="0.2">
      <c r="A43" s="13">
        <v>1999</v>
      </c>
      <c r="B43" s="70">
        <v>45505</v>
      </c>
      <c r="C43" s="56">
        <v>-2008700</v>
      </c>
      <c r="D43" s="74">
        <v>0</v>
      </c>
      <c r="E43" s="74">
        <v>0</v>
      </c>
      <c r="F43" s="79" t="s">
        <v>83</v>
      </c>
      <c r="G43" s="16" t="s">
        <v>59</v>
      </c>
      <c r="H43" s="16" t="s">
        <v>62</v>
      </c>
      <c r="I43" s="16" t="s">
        <v>84</v>
      </c>
      <c r="J43" s="78">
        <v>612</v>
      </c>
      <c r="K43" s="24"/>
      <c r="L43" s="38" t="s">
        <v>121</v>
      </c>
    </row>
    <row r="44" spans="1:12" s="12" customFormat="1" ht="33" customHeight="1" x14ac:dyDescent="0.2">
      <c r="A44" s="13">
        <v>2031</v>
      </c>
      <c r="B44" s="70">
        <v>45505</v>
      </c>
      <c r="C44" s="56">
        <v>-5335500</v>
      </c>
      <c r="D44" s="74">
        <v>0</v>
      </c>
      <c r="E44" s="74">
        <v>0</v>
      </c>
      <c r="F44" s="79" t="s">
        <v>83</v>
      </c>
      <c r="G44" s="15" t="s">
        <v>59</v>
      </c>
      <c r="H44" s="15" t="s">
        <v>62</v>
      </c>
      <c r="I44" s="15" t="s">
        <v>85</v>
      </c>
      <c r="J44" s="76">
        <v>612</v>
      </c>
      <c r="K44" s="24"/>
      <c r="L44" s="38" t="s">
        <v>119</v>
      </c>
    </row>
    <row r="45" spans="1:12" s="12" customFormat="1" ht="36.75" customHeight="1" x14ac:dyDescent="0.2">
      <c r="A45" s="13">
        <v>2052</v>
      </c>
      <c r="B45" s="70">
        <v>45505</v>
      </c>
      <c r="C45" s="56">
        <v>934173</v>
      </c>
      <c r="D45" s="74">
        <v>0</v>
      </c>
      <c r="E45" s="74">
        <v>0</v>
      </c>
      <c r="F45" s="79" t="s">
        <v>83</v>
      </c>
      <c r="G45" s="15" t="s">
        <v>59</v>
      </c>
      <c r="H45" s="15" t="s">
        <v>62</v>
      </c>
      <c r="I45" s="15" t="s">
        <v>86</v>
      </c>
      <c r="J45" s="76">
        <v>612</v>
      </c>
      <c r="K45" s="24"/>
      <c r="L45" s="38" t="s">
        <v>120</v>
      </c>
    </row>
    <row r="46" spans="1:12" s="12" customFormat="1" ht="49.5" customHeight="1" x14ac:dyDescent="0.2">
      <c r="A46" s="13" t="s">
        <v>87</v>
      </c>
      <c r="B46" s="70">
        <v>45504</v>
      </c>
      <c r="C46" s="56">
        <v>3000000</v>
      </c>
      <c r="D46" s="74">
        <v>0</v>
      </c>
      <c r="E46" s="74">
        <v>0</v>
      </c>
      <c r="F46" s="79" t="s">
        <v>88</v>
      </c>
      <c r="G46" s="15" t="s">
        <v>63</v>
      </c>
      <c r="H46" s="15" t="s">
        <v>64</v>
      </c>
      <c r="I46" s="15" t="s">
        <v>78</v>
      </c>
      <c r="J46" s="76">
        <v>870</v>
      </c>
      <c r="K46" s="24"/>
      <c r="L46" s="38" t="s">
        <v>89</v>
      </c>
    </row>
    <row r="47" spans="1:12" s="12" customFormat="1" ht="25.5" customHeight="1" x14ac:dyDescent="0.2">
      <c r="A47" s="163">
        <v>2123</v>
      </c>
      <c r="B47" s="165">
        <v>45517</v>
      </c>
      <c r="C47" s="166">
        <v>2010450</v>
      </c>
      <c r="D47" s="168">
        <v>0</v>
      </c>
      <c r="E47" s="168">
        <v>0</v>
      </c>
      <c r="F47" s="159" t="s">
        <v>90</v>
      </c>
      <c r="G47" s="39" t="s">
        <v>51</v>
      </c>
      <c r="H47" s="39" t="s">
        <v>64</v>
      </c>
      <c r="I47" s="39" t="s">
        <v>91</v>
      </c>
      <c r="J47" s="40">
        <v>121</v>
      </c>
      <c r="K47" s="24"/>
      <c r="L47" s="161" t="s">
        <v>92</v>
      </c>
    </row>
    <row r="48" spans="1:12" s="12" customFormat="1" ht="25.5" customHeight="1" x14ac:dyDescent="0.2">
      <c r="A48" s="164"/>
      <c r="B48" s="136"/>
      <c r="C48" s="167"/>
      <c r="D48" s="133"/>
      <c r="E48" s="133"/>
      <c r="F48" s="160"/>
      <c r="G48" s="39" t="s">
        <v>51</v>
      </c>
      <c r="H48" s="39" t="s">
        <v>64</v>
      </c>
      <c r="I48" s="39" t="s">
        <v>91</v>
      </c>
      <c r="J48" s="40">
        <v>129</v>
      </c>
      <c r="K48" s="24"/>
      <c r="L48" s="162"/>
    </row>
    <row r="49" spans="1:12" s="12" customFormat="1" ht="25.5" customHeight="1" thickBot="1" x14ac:dyDescent="0.25">
      <c r="A49" s="105">
        <v>2179</v>
      </c>
      <c r="B49" s="64">
        <v>45519</v>
      </c>
      <c r="C49" s="65">
        <v>-45762142</v>
      </c>
      <c r="D49" s="65">
        <v>-45831913</v>
      </c>
      <c r="E49" s="65">
        <v>-45259591</v>
      </c>
      <c r="F49" s="66" t="s">
        <v>93</v>
      </c>
      <c r="G49" s="67" t="s">
        <v>59</v>
      </c>
      <c r="H49" s="67" t="s">
        <v>62</v>
      </c>
      <c r="I49" s="67" t="s">
        <v>94</v>
      </c>
      <c r="J49" s="68">
        <v>612</v>
      </c>
      <c r="K49" s="55"/>
      <c r="L49" s="69" t="s">
        <v>118</v>
      </c>
    </row>
    <row r="50" spans="1:12" s="12" customFormat="1" ht="30" customHeight="1" thickBot="1" x14ac:dyDescent="0.25">
      <c r="A50" s="181" t="s">
        <v>22</v>
      </c>
      <c r="B50" s="182"/>
      <c r="C50" s="98">
        <f>SUM(C42:C49)</f>
        <v>-47250617</v>
      </c>
      <c r="D50" s="98">
        <f t="shared" ref="D50:E50" si="1">SUM(D42:D49)</f>
        <v>-45831913</v>
      </c>
      <c r="E50" s="98">
        <f t="shared" si="1"/>
        <v>-45259591</v>
      </c>
      <c r="F50" s="183"/>
      <c r="G50" s="184"/>
      <c r="H50" s="184"/>
      <c r="I50" s="184"/>
      <c r="J50" s="184"/>
      <c r="K50" s="184"/>
      <c r="L50" s="185"/>
    </row>
    <row r="51" spans="1:12" s="12" customFormat="1" ht="30" customHeight="1" thickBot="1" x14ac:dyDescent="0.25">
      <c r="A51" s="186" t="s">
        <v>19</v>
      </c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8"/>
    </row>
    <row r="52" spans="1:12" s="12" customFormat="1" ht="36.75" customHeight="1" x14ac:dyDescent="0.25">
      <c r="A52" s="57">
        <v>2292</v>
      </c>
      <c r="B52" s="92">
        <v>45553</v>
      </c>
      <c r="C52" s="93">
        <v>-150000</v>
      </c>
      <c r="D52" s="93">
        <v>0</v>
      </c>
      <c r="E52" s="93">
        <v>0</v>
      </c>
      <c r="F52" s="94" t="s">
        <v>95</v>
      </c>
      <c r="G52" s="95">
        <v>961</v>
      </c>
      <c r="H52" s="96" t="s">
        <v>96</v>
      </c>
      <c r="I52" s="95" t="s">
        <v>97</v>
      </c>
      <c r="J52" s="95">
        <v>244</v>
      </c>
      <c r="K52" s="95"/>
      <c r="L52" s="97" t="s">
        <v>98</v>
      </c>
    </row>
    <row r="53" spans="1:12" s="12" customFormat="1" ht="25.5" customHeight="1" x14ac:dyDescent="0.2">
      <c r="A53" s="86">
        <v>2299</v>
      </c>
      <c r="B53" s="85">
        <v>45555</v>
      </c>
      <c r="C53" s="84">
        <v>12523947.560000001</v>
      </c>
      <c r="D53" s="83">
        <v>0</v>
      </c>
      <c r="E53" s="83">
        <v>0</v>
      </c>
      <c r="F53" s="71"/>
      <c r="G53" s="30">
        <v>974</v>
      </c>
      <c r="H53" s="46" t="s">
        <v>62</v>
      </c>
      <c r="I53" s="30" t="s">
        <v>99</v>
      </c>
      <c r="J53" s="30">
        <v>464</v>
      </c>
      <c r="K53" s="30"/>
      <c r="L53" s="87" t="s">
        <v>100</v>
      </c>
    </row>
    <row r="54" spans="1:12" s="12" customFormat="1" ht="25.5" customHeight="1" x14ac:dyDescent="0.2">
      <c r="A54" s="86">
        <v>2400</v>
      </c>
      <c r="B54" s="85">
        <v>45559</v>
      </c>
      <c r="C54" s="84">
        <v>30330644</v>
      </c>
      <c r="D54" s="83">
        <v>0</v>
      </c>
      <c r="E54" s="83">
        <v>0</v>
      </c>
      <c r="F54" s="82" t="s">
        <v>101</v>
      </c>
      <c r="G54" s="30">
        <v>974</v>
      </c>
      <c r="H54" s="46" t="s">
        <v>62</v>
      </c>
      <c r="I54" s="30" t="s">
        <v>72</v>
      </c>
      <c r="J54" s="30">
        <v>612</v>
      </c>
      <c r="K54" s="30"/>
      <c r="L54" s="87" t="s">
        <v>117</v>
      </c>
    </row>
    <row r="55" spans="1:12" s="12" customFormat="1" ht="25.5" customHeight="1" x14ac:dyDescent="0.2">
      <c r="A55" s="86">
        <v>2439</v>
      </c>
      <c r="B55" s="85">
        <v>45559</v>
      </c>
      <c r="C55" s="84">
        <v>628866</v>
      </c>
      <c r="D55" s="83">
        <v>0</v>
      </c>
      <c r="E55" s="83">
        <v>0</v>
      </c>
      <c r="F55" s="82" t="s">
        <v>102</v>
      </c>
      <c r="G55" s="30">
        <v>974</v>
      </c>
      <c r="H55" s="46" t="s">
        <v>62</v>
      </c>
      <c r="I55" s="30" t="s">
        <v>103</v>
      </c>
      <c r="J55" s="30">
        <v>612</v>
      </c>
      <c r="K55" s="30"/>
      <c r="L55" s="87" t="s">
        <v>116</v>
      </c>
    </row>
    <row r="56" spans="1:12" s="12" customFormat="1" ht="25.5" customHeight="1" x14ac:dyDescent="0.2">
      <c r="A56" s="86">
        <v>2598</v>
      </c>
      <c r="B56" s="85">
        <v>45559</v>
      </c>
      <c r="C56" s="84">
        <v>324706</v>
      </c>
      <c r="D56" s="83">
        <v>0</v>
      </c>
      <c r="E56" s="83">
        <v>0</v>
      </c>
      <c r="F56" s="82" t="s">
        <v>101</v>
      </c>
      <c r="G56" s="30">
        <v>974</v>
      </c>
      <c r="H56" s="46" t="s">
        <v>104</v>
      </c>
      <c r="I56" s="30" t="s">
        <v>105</v>
      </c>
      <c r="J56" s="30">
        <v>612</v>
      </c>
      <c r="K56" s="30"/>
      <c r="L56" s="87" t="s">
        <v>106</v>
      </c>
    </row>
    <row r="57" spans="1:12" s="12" customFormat="1" ht="25.5" customHeight="1" x14ac:dyDescent="0.2">
      <c r="A57" s="86">
        <v>2565</v>
      </c>
      <c r="B57" s="85">
        <v>45559</v>
      </c>
      <c r="C57" s="84">
        <v>-1673965</v>
      </c>
      <c r="D57" s="83">
        <v>0</v>
      </c>
      <c r="E57" s="83">
        <v>0</v>
      </c>
      <c r="F57" s="82" t="s">
        <v>101</v>
      </c>
      <c r="G57" s="30">
        <v>974</v>
      </c>
      <c r="H57" s="46" t="s">
        <v>104</v>
      </c>
      <c r="I57" s="46" t="s">
        <v>107</v>
      </c>
      <c r="J57" s="30">
        <v>323</v>
      </c>
      <c r="K57" s="30"/>
      <c r="L57" s="87" t="s">
        <v>108</v>
      </c>
    </row>
    <row r="58" spans="1:12" s="12" customFormat="1" ht="25.5" customHeight="1" x14ac:dyDescent="0.2">
      <c r="A58" s="86">
        <v>2537</v>
      </c>
      <c r="B58" s="85">
        <v>45559</v>
      </c>
      <c r="C58" s="84">
        <v>55481173.25</v>
      </c>
      <c r="D58" s="83">
        <v>0</v>
      </c>
      <c r="E58" s="83">
        <v>0</v>
      </c>
      <c r="F58" s="82" t="s">
        <v>101</v>
      </c>
      <c r="G58" s="30">
        <v>974</v>
      </c>
      <c r="H58" s="46" t="s">
        <v>62</v>
      </c>
      <c r="I58" s="46" t="s">
        <v>109</v>
      </c>
      <c r="J58" s="30">
        <v>611</v>
      </c>
      <c r="K58" s="30"/>
      <c r="L58" s="87" t="s">
        <v>110</v>
      </c>
    </row>
    <row r="59" spans="1:12" s="12" customFormat="1" ht="25.5" customHeight="1" x14ac:dyDescent="0.2">
      <c r="A59" s="86">
        <v>2506</v>
      </c>
      <c r="B59" s="85">
        <v>45559</v>
      </c>
      <c r="C59" s="84">
        <v>57317711.350000001</v>
      </c>
      <c r="D59" s="83">
        <v>0</v>
      </c>
      <c r="E59" s="83">
        <v>0</v>
      </c>
      <c r="F59" s="82" t="s">
        <v>101</v>
      </c>
      <c r="G59" s="30">
        <v>974</v>
      </c>
      <c r="H59" s="46" t="s">
        <v>60</v>
      </c>
      <c r="I59" s="46" t="s">
        <v>112</v>
      </c>
      <c r="J59" s="30">
        <v>611</v>
      </c>
      <c r="K59" s="30"/>
      <c r="L59" s="87" t="s">
        <v>111</v>
      </c>
    </row>
    <row r="60" spans="1:12" s="12" customFormat="1" ht="25.5" customHeight="1" x14ac:dyDescent="0.2">
      <c r="A60" s="123">
        <v>599</v>
      </c>
      <c r="B60" s="125">
        <v>45559</v>
      </c>
      <c r="C60" s="127">
        <v>0</v>
      </c>
      <c r="D60" s="127">
        <v>65955867</v>
      </c>
      <c r="E60" s="129">
        <v>0</v>
      </c>
      <c r="F60" s="119" t="s">
        <v>101</v>
      </c>
      <c r="G60" s="30">
        <v>974</v>
      </c>
      <c r="H60" s="46" t="s">
        <v>60</v>
      </c>
      <c r="I60" s="46" t="s">
        <v>122</v>
      </c>
      <c r="J60" s="30">
        <v>612</v>
      </c>
      <c r="K60" s="30"/>
      <c r="L60" s="140" t="s">
        <v>120</v>
      </c>
    </row>
    <row r="61" spans="1:12" s="12" customFormat="1" ht="25.5" customHeight="1" x14ac:dyDescent="0.2">
      <c r="A61" s="124"/>
      <c r="B61" s="126"/>
      <c r="C61" s="128"/>
      <c r="D61" s="128"/>
      <c r="E61" s="130"/>
      <c r="F61" s="120"/>
      <c r="G61" s="30">
        <v>974</v>
      </c>
      <c r="H61" s="46" t="s">
        <v>62</v>
      </c>
      <c r="I61" s="46" t="s">
        <v>86</v>
      </c>
      <c r="J61" s="30">
        <v>612</v>
      </c>
      <c r="K61" s="30"/>
      <c r="L61" s="141"/>
    </row>
    <row r="62" spans="1:12" s="12" customFormat="1" ht="25.5" customHeight="1" x14ac:dyDescent="0.2">
      <c r="A62" s="123" t="s">
        <v>113</v>
      </c>
      <c r="B62" s="125">
        <v>45559</v>
      </c>
      <c r="C62" s="127">
        <v>330657.08</v>
      </c>
      <c r="D62" s="127">
        <v>0</v>
      </c>
      <c r="E62" s="129">
        <v>0</v>
      </c>
      <c r="F62" s="119" t="s">
        <v>101</v>
      </c>
      <c r="G62" s="30">
        <v>960</v>
      </c>
      <c r="H62" s="46" t="s">
        <v>52</v>
      </c>
      <c r="I62" s="46" t="s">
        <v>114</v>
      </c>
      <c r="J62" s="30">
        <v>121</v>
      </c>
      <c r="K62" s="30"/>
      <c r="L62" s="121" t="s">
        <v>115</v>
      </c>
    </row>
    <row r="63" spans="1:12" s="12" customFormat="1" ht="25.5" customHeight="1" x14ac:dyDescent="0.2">
      <c r="A63" s="124"/>
      <c r="B63" s="126"/>
      <c r="C63" s="128"/>
      <c r="D63" s="128"/>
      <c r="E63" s="130"/>
      <c r="F63" s="120"/>
      <c r="G63" s="30">
        <v>960</v>
      </c>
      <c r="H63" s="46" t="s">
        <v>52</v>
      </c>
      <c r="I63" s="46" t="s">
        <v>114</v>
      </c>
      <c r="J63" s="30">
        <v>129</v>
      </c>
      <c r="K63" s="30"/>
      <c r="L63" s="122"/>
    </row>
    <row r="64" spans="1:12" s="12" customFormat="1" ht="25.5" customHeight="1" x14ac:dyDescent="0.2">
      <c r="A64" s="123">
        <v>2639</v>
      </c>
      <c r="B64" s="125">
        <v>45561</v>
      </c>
      <c r="C64" s="127">
        <v>52110155</v>
      </c>
      <c r="D64" s="127">
        <v>0</v>
      </c>
      <c r="E64" s="129">
        <v>0</v>
      </c>
      <c r="F64" s="119" t="s">
        <v>101</v>
      </c>
      <c r="G64" s="30">
        <v>974</v>
      </c>
      <c r="H64" s="46" t="s">
        <v>60</v>
      </c>
      <c r="I64" s="46" t="s">
        <v>123</v>
      </c>
      <c r="J64" s="30">
        <v>611</v>
      </c>
      <c r="K64" s="30"/>
      <c r="L64" s="121" t="s">
        <v>125</v>
      </c>
    </row>
    <row r="65" spans="1:12" s="12" customFormat="1" ht="25.5" customHeight="1" x14ac:dyDescent="0.2">
      <c r="A65" s="124"/>
      <c r="B65" s="126"/>
      <c r="C65" s="128"/>
      <c r="D65" s="128"/>
      <c r="E65" s="130"/>
      <c r="F65" s="120"/>
      <c r="G65" s="30">
        <v>974</v>
      </c>
      <c r="H65" s="46" t="s">
        <v>62</v>
      </c>
      <c r="I65" s="46" t="s">
        <v>124</v>
      </c>
      <c r="J65" s="30">
        <v>611</v>
      </c>
      <c r="K65" s="30"/>
      <c r="L65" s="122"/>
    </row>
    <row r="66" spans="1:12" s="12" customFormat="1" ht="25.5" customHeight="1" x14ac:dyDescent="0.2">
      <c r="A66" s="13">
        <v>2644</v>
      </c>
      <c r="B66" s="43">
        <v>45561</v>
      </c>
      <c r="C66" s="44">
        <v>1216200</v>
      </c>
      <c r="D66" s="44">
        <v>0</v>
      </c>
      <c r="E66" s="91">
        <v>0</v>
      </c>
      <c r="F66" s="45"/>
      <c r="G66" s="30">
        <v>974</v>
      </c>
      <c r="H66" s="46" t="s">
        <v>60</v>
      </c>
      <c r="I66" s="46" t="s">
        <v>126</v>
      </c>
      <c r="J66" s="30">
        <v>612</v>
      </c>
      <c r="K66" s="30"/>
      <c r="L66" s="89" t="s">
        <v>127</v>
      </c>
    </row>
    <row r="67" spans="1:12" s="12" customFormat="1" ht="25.5" customHeight="1" x14ac:dyDescent="0.2">
      <c r="A67" s="123">
        <v>119</v>
      </c>
      <c r="B67" s="125">
        <v>45560</v>
      </c>
      <c r="C67" s="127">
        <v>724600</v>
      </c>
      <c r="D67" s="127">
        <v>0</v>
      </c>
      <c r="E67" s="129">
        <v>0</v>
      </c>
      <c r="F67" s="119" t="s">
        <v>101</v>
      </c>
      <c r="G67" s="47">
        <v>960</v>
      </c>
      <c r="H67" s="90" t="s">
        <v>52</v>
      </c>
      <c r="I67" s="90" t="s">
        <v>128</v>
      </c>
      <c r="J67" s="47">
        <v>121</v>
      </c>
      <c r="K67" s="30"/>
      <c r="L67" s="121" t="s">
        <v>131</v>
      </c>
    </row>
    <row r="68" spans="1:12" s="12" customFormat="1" ht="25.5" customHeight="1" x14ac:dyDescent="0.2">
      <c r="A68" s="138"/>
      <c r="B68" s="230"/>
      <c r="C68" s="229"/>
      <c r="D68" s="229"/>
      <c r="E68" s="228"/>
      <c r="F68" s="227"/>
      <c r="G68" s="47">
        <v>960</v>
      </c>
      <c r="H68" s="90" t="s">
        <v>52</v>
      </c>
      <c r="I68" s="90" t="s">
        <v>128</v>
      </c>
      <c r="J68" s="47">
        <v>129</v>
      </c>
      <c r="K68" s="30"/>
      <c r="L68" s="226"/>
    </row>
    <row r="69" spans="1:12" s="12" customFormat="1" ht="25.5" customHeight="1" x14ac:dyDescent="0.2">
      <c r="A69" s="124"/>
      <c r="B69" s="126"/>
      <c r="C69" s="128"/>
      <c r="D69" s="128"/>
      <c r="E69" s="130"/>
      <c r="F69" s="120"/>
      <c r="G69" s="47">
        <v>960</v>
      </c>
      <c r="H69" s="90" t="s">
        <v>52</v>
      </c>
      <c r="I69" s="90" t="s">
        <v>128</v>
      </c>
      <c r="J69" s="47">
        <v>244</v>
      </c>
      <c r="K69" s="30"/>
      <c r="L69" s="122"/>
    </row>
    <row r="70" spans="1:12" s="12" customFormat="1" ht="25.5" customHeight="1" x14ac:dyDescent="0.2">
      <c r="A70" s="123">
        <v>149</v>
      </c>
      <c r="B70" s="125">
        <v>45560</v>
      </c>
      <c r="C70" s="127">
        <v>747800</v>
      </c>
      <c r="D70" s="127">
        <v>0</v>
      </c>
      <c r="E70" s="129">
        <v>0</v>
      </c>
      <c r="F70" s="119" t="s">
        <v>101</v>
      </c>
      <c r="G70" s="30">
        <v>960</v>
      </c>
      <c r="H70" s="46" t="s">
        <v>52</v>
      </c>
      <c r="I70" s="46" t="s">
        <v>129</v>
      </c>
      <c r="J70" s="30">
        <v>121</v>
      </c>
      <c r="K70" s="30"/>
      <c r="L70" s="121" t="s">
        <v>130</v>
      </c>
    </row>
    <row r="71" spans="1:12" s="12" customFormat="1" ht="25.5" customHeight="1" x14ac:dyDescent="0.2">
      <c r="A71" s="138"/>
      <c r="B71" s="230"/>
      <c r="C71" s="229"/>
      <c r="D71" s="229"/>
      <c r="E71" s="228"/>
      <c r="F71" s="227"/>
      <c r="G71" s="30">
        <v>960</v>
      </c>
      <c r="H71" s="46" t="s">
        <v>52</v>
      </c>
      <c r="I71" s="46" t="s">
        <v>129</v>
      </c>
      <c r="J71" s="30">
        <v>129</v>
      </c>
      <c r="K71" s="30"/>
      <c r="L71" s="226"/>
    </row>
    <row r="72" spans="1:12" s="12" customFormat="1" ht="25.5" customHeight="1" x14ac:dyDescent="0.2">
      <c r="A72" s="138"/>
      <c r="B72" s="230"/>
      <c r="C72" s="229"/>
      <c r="D72" s="229"/>
      <c r="E72" s="228"/>
      <c r="F72" s="227"/>
      <c r="G72" s="30">
        <v>980</v>
      </c>
      <c r="H72" s="46" t="s">
        <v>64</v>
      </c>
      <c r="I72" s="46" t="s">
        <v>129</v>
      </c>
      <c r="J72" s="30">
        <v>111</v>
      </c>
      <c r="K72" s="30"/>
      <c r="L72" s="226"/>
    </row>
    <row r="73" spans="1:12" s="12" customFormat="1" ht="25.5" customHeight="1" x14ac:dyDescent="0.2">
      <c r="A73" s="124"/>
      <c r="B73" s="126"/>
      <c r="C73" s="128"/>
      <c r="D73" s="128"/>
      <c r="E73" s="130"/>
      <c r="F73" s="120"/>
      <c r="G73" s="30">
        <v>980</v>
      </c>
      <c r="H73" s="46" t="s">
        <v>64</v>
      </c>
      <c r="I73" s="46" t="s">
        <v>129</v>
      </c>
      <c r="J73" s="30">
        <v>119</v>
      </c>
      <c r="K73" s="30"/>
      <c r="L73" s="122"/>
    </row>
    <row r="74" spans="1:12" s="12" customFormat="1" ht="27.75" customHeight="1" x14ac:dyDescent="0.2">
      <c r="A74" s="86">
        <v>179</v>
      </c>
      <c r="B74" s="85">
        <v>45560</v>
      </c>
      <c r="C74" s="84">
        <v>395970</v>
      </c>
      <c r="D74" s="83">
        <v>0</v>
      </c>
      <c r="E74" s="83">
        <v>0</v>
      </c>
      <c r="F74" s="82" t="s">
        <v>101</v>
      </c>
      <c r="G74" s="30">
        <v>961</v>
      </c>
      <c r="H74" s="30">
        <v>1004</v>
      </c>
      <c r="I74" s="46" t="s">
        <v>132</v>
      </c>
      <c r="J74" s="30">
        <v>323</v>
      </c>
      <c r="K74" s="30"/>
      <c r="L74" s="87" t="s">
        <v>133</v>
      </c>
    </row>
    <row r="75" spans="1:12" s="12" customFormat="1" ht="36.75" customHeight="1" thickBot="1" x14ac:dyDescent="0.25">
      <c r="A75" s="109" t="s">
        <v>136</v>
      </c>
      <c r="B75" s="110">
        <v>45611</v>
      </c>
      <c r="C75" s="100">
        <v>0</v>
      </c>
      <c r="D75" s="100">
        <v>-57461000</v>
      </c>
      <c r="E75" s="100">
        <v>-47461000</v>
      </c>
      <c r="F75" s="99" t="s">
        <v>101</v>
      </c>
      <c r="G75" s="71">
        <v>961</v>
      </c>
      <c r="H75" s="113" t="s">
        <v>137</v>
      </c>
      <c r="I75" s="113" t="s">
        <v>138</v>
      </c>
      <c r="J75" s="71">
        <v>244</v>
      </c>
      <c r="K75" s="111"/>
      <c r="L75" s="112" t="s">
        <v>139</v>
      </c>
    </row>
    <row r="76" spans="1:12" s="12" customFormat="1" ht="36.75" customHeight="1" thickBot="1" x14ac:dyDescent="0.25">
      <c r="A76" s="181" t="s">
        <v>23</v>
      </c>
      <c r="B76" s="182"/>
      <c r="C76" s="114">
        <f>C52+C53+C74+C54+C55+C56+C57+C58+C59+C60+C62+C64+C66+C67+C70+C75</f>
        <v>210308465.24000001</v>
      </c>
      <c r="D76" s="114">
        <f t="shared" ref="D76:E76" si="2">D52+D53+D74+D54+D55+D56+D57+D58+D59+D60+D62+D64+D66+D67+D70+D75</f>
        <v>8494867</v>
      </c>
      <c r="E76" s="114">
        <f t="shared" si="2"/>
        <v>-47461000</v>
      </c>
      <c r="F76" s="147"/>
      <c r="G76" s="148"/>
      <c r="H76" s="148"/>
      <c r="I76" s="148"/>
      <c r="J76" s="148"/>
      <c r="K76" s="148"/>
      <c r="L76" s="149"/>
    </row>
    <row r="77" spans="1:12" s="12" customFormat="1" ht="36.75" customHeight="1" x14ac:dyDescent="0.2">
      <c r="A77" s="189" t="s">
        <v>20</v>
      </c>
      <c r="B77" s="190"/>
      <c r="C77" s="190"/>
      <c r="D77" s="190"/>
      <c r="E77" s="190"/>
      <c r="F77" s="190"/>
      <c r="G77" s="190"/>
      <c r="H77" s="190"/>
      <c r="I77" s="190"/>
      <c r="J77" s="190"/>
      <c r="K77" s="190"/>
      <c r="L77" s="191"/>
    </row>
    <row r="78" spans="1:12" s="12" customFormat="1" ht="30" hidden="1" customHeight="1" x14ac:dyDescent="0.2">
      <c r="A78" s="25"/>
      <c r="B78" s="41"/>
      <c r="C78" s="116">
        <v>303629600</v>
      </c>
      <c r="D78" s="42"/>
      <c r="E78" s="42"/>
      <c r="F78" s="46"/>
      <c r="G78" s="46"/>
      <c r="H78" s="46"/>
      <c r="I78" s="46"/>
      <c r="J78" s="46"/>
      <c r="K78" s="46"/>
      <c r="L78" s="46"/>
    </row>
    <row r="79" spans="1:12" s="12" customFormat="1" ht="30" customHeight="1" thickBot="1" x14ac:dyDescent="0.25">
      <c r="A79" s="71" t="s">
        <v>140</v>
      </c>
      <c r="B79" s="101">
        <v>45576</v>
      </c>
      <c r="C79" s="116">
        <v>19096100</v>
      </c>
      <c r="D79" s="117">
        <v>0</v>
      </c>
      <c r="E79" s="117">
        <v>0</v>
      </c>
      <c r="F79" s="118" t="s">
        <v>141</v>
      </c>
      <c r="G79" s="113" t="s">
        <v>63</v>
      </c>
      <c r="H79" s="113" t="s">
        <v>64</v>
      </c>
      <c r="I79" s="113" t="s">
        <v>78</v>
      </c>
      <c r="J79" s="113" t="s">
        <v>142</v>
      </c>
      <c r="K79" s="113"/>
      <c r="L79" s="118" t="s">
        <v>79</v>
      </c>
    </row>
    <row r="80" spans="1:12" s="12" customFormat="1" ht="30" customHeight="1" thickBot="1" x14ac:dyDescent="0.25">
      <c r="A80" s="192" t="s">
        <v>24</v>
      </c>
      <c r="B80" s="193"/>
      <c r="C80" s="98">
        <f>C79</f>
        <v>19096100</v>
      </c>
      <c r="D80" s="98">
        <f>D79</f>
        <v>0</v>
      </c>
      <c r="E80" s="98">
        <f>E79</f>
        <v>0</v>
      </c>
      <c r="F80" s="183"/>
      <c r="G80" s="184"/>
      <c r="H80" s="184"/>
      <c r="I80" s="184"/>
      <c r="J80" s="184"/>
      <c r="K80" s="184"/>
      <c r="L80" s="185"/>
    </row>
    <row r="81" spans="1:12" s="11" customFormat="1" ht="37.5" customHeight="1" thickBot="1" x14ac:dyDescent="0.25">
      <c r="A81" s="176" t="s">
        <v>13</v>
      </c>
      <c r="B81" s="177"/>
      <c r="C81" s="115">
        <f>C76+C50+C40+C14+C80</f>
        <v>275850927.24000001</v>
      </c>
      <c r="D81" s="115">
        <f t="shared" ref="D81:E81" si="3">D76+D50+D40+D14</f>
        <v>8494867</v>
      </c>
      <c r="E81" s="115">
        <f t="shared" si="3"/>
        <v>-47461000</v>
      </c>
      <c r="F81" s="178"/>
      <c r="G81" s="179"/>
      <c r="H81" s="179"/>
      <c r="I81" s="179"/>
      <c r="J81" s="179"/>
      <c r="K81" s="179"/>
      <c r="L81" s="180"/>
    </row>
    <row r="82" spans="1:12" s="11" customFormat="1" ht="30.75" customHeight="1" x14ac:dyDescent="0.25">
      <c r="A82" s="19"/>
      <c r="B82" s="20"/>
      <c r="C82" s="21"/>
      <c r="D82" s="7"/>
      <c r="E82" s="7"/>
      <c r="F82" s="22"/>
      <c r="G82" s="22"/>
      <c r="H82" s="20"/>
      <c r="I82" s="20"/>
      <c r="J82" s="20"/>
      <c r="K82" s="20"/>
      <c r="L82" s="22"/>
    </row>
    <row r="83" spans="1:12" s="11" customFormat="1" ht="21" customHeight="1" x14ac:dyDescent="0.25">
      <c r="A83" s="19"/>
      <c r="B83" s="20"/>
      <c r="C83" s="21"/>
      <c r="D83" s="7"/>
      <c r="E83" s="7"/>
      <c r="F83" s="22"/>
      <c r="G83" s="22"/>
      <c r="H83" s="20"/>
      <c r="I83" s="20"/>
      <c r="J83" s="20"/>
      <c r="K83" s="20"/>
      <c r="L83" s="22"/>
    </row>
  </sheetData>
  <mergeCells count="110">
    <mergeCell ref="A67:A69"/>
    <mergeCell ref="L67:L69"/>
    <mergeCell ref="F70:F73"/>
    <mergeCell ref="E70:E73"/>
    <mergeCell ref="D70:D73"/>
    <mergeCell ref="C70:C73"/>
    <mergeCell ref="B70:B73"/>
    <mergeCell ref="A70:A73"/>
    <mergeCell ref="L70:L73"/>
    <mergeCell ref="F67:F69"/>
    <mergeCell ref="E67:E69"/>
    <mergeCell ref="D67:D69"/>
    <mergeCell ref="C67:C69"/>
    <mergeCell ref="B67:B69"/>
    <mergeCell ref="H7:H8"/>
    <mergeCell ref="I7:I8"/>
    <mergeCell ref="J7:J8"/>
    <mergeCell ref="L7:L8"/>
    <mergeCell ref="A7:A8"/>
    <mergeCell ref="B7:B8"/>
    <mergeCell ref="C7:C8"/>
    <mergeCell ref="D7:D8"/>
    <mergeCell ref="E7:E8"/>
    <mergeCell ref="F7:F8"/>
    <mergeCell ref="G7:G8"/>
    <mergeCell ref="A2:L2"/>
    <mergeCell ref="D3:F3"/>
    <mergeCell ref="A4:E4"/>
    <mergeCell ref="F4:F5"/>
    <mergeCell ref="G4:G5"/>
    <mergeCell ref="H4:H5"/>
    <mergeCell ref="L4:L5"/>
    <mergeCell ref="I4:I5"/>
    <mergeCell ref="J4:J5"/>
    <mergeCell ref="K4:K5"/>
    <mergeCell ref="F9:F10"/>
    <mergeCell ref="L9:L10"/>
    <mergeCell ref="A14:B14"/>
    <mergeCell ref="F14:L14"/>
    <mergeCell ref="A15:L15"/>
    <mergeCell ref="A9:A10"/>
    <mergeCell ref="B9:B10"/>
    <mergeCell ref="C9:C10"/>
    <mergeCell ref="D9:D10"/>
    <mergeCell ref="E9:E10"/>
    <mergeCell ref="A16:A17"/>
    <mergeCell ref="L18:L32"/>
    <mergeCell ref="F18:F32"/>
    <mergeCell ref="L16:L17"/>
    <mergeCell ref="A81:B81"/>
    <mergeCell ref="F81:L81"/>
    <mergeCell ref="A50:B50"/>
    <mergeCell ref="F50:L50"/>
    <mergeCell ref="A51:L51"/>
    <mergeCell ref="A76:B76"/>
    <mergeCell ref="F80:L80"/>
    <mergeCell ref="A77:L77"/>
    <mergeCell ref="A80:B80"/>
    <mergeCell ref="F62:F63"/>
    <mergeCell ref="L62:L63"/>
    <mergeCell ref="E62:E63"/>
    <mergeCell ref="B16:B17"/>
    <mergeCell ref="C16:C17"/>
    <mergeCell ref="D16:D17"/>
    <mergeCell ref="E16:E17"/>
    <mergeCell ref="F16:F17"/>
    <mergeCell ref="E33:E36"/>
    <mergeCell ref="D33:D36"/>
    <mergeCell ref="C33:C36"/>
    <mergeCell ref="G16:G17"/>
    <mergeCell ref="H16:H17"/>
    <mergeCell ref="I16:I17"/>
    <mergeCell ref="J16:J17"/>
    <mergeCell ref="E18:E32"/>
    <mergeCell ref="B33:B36"/>
    <mergeCell ref="F76:L76"/>
    <mergeCell ref="L33:L36"/>
    <mergeCell ref="F33:F36"/>
    <mergeCell ref="A41:L41"/>
    <mergeCell ref="A40:B40"/>
    <mergeCell ref="D62:D63"/>
    <mergeCell ref="C62:C63"/>
    <mergeCell ref="B62:B63"/>
    <mergeCell ref="A62:A63"/>
    <mergeCell ref="F47:F48"/>
    <mergeCell ref="L47:L48"/>
    <mergeCell ref="A47:A48"/>
    <mergeCell ref="B47:B48"/>
    <mergeCell ref="C47:C48"/>
    <mergeCell ref="D47:D48"/>
    <mergeCell ref="E47:E48"/>
    <mergeCell ref="A60:A61"/>
    <mergeCell ref="B60:B61"/>
    <mergeCell ref="F64:F65"/>
    <mergeCell ref="L64:L65"/>
    <mergeCell ref="A64:A65"/>
    <mergeCell ref="B64:B65"/>
    <mergeCell ref="C64:C65"/>
    <mergeCell ref="D64:D65"/>
    <mergeCell ref="E64:E65"/>
    <mergeCell ref="D18:D32"/>
    <mergeCell ref="B18:B32"/>
    <mergeCell ref="A18:A32"/>
    <mergeCell ref="C18:C32"/>
    <mergeCell ref="A33:A36"/>
    <mergeCell ref="C60:C61"/>
    <mergeCell ref="D60:D61"/>
    <mergeCell ref="E60:E61"/>
    <mergeCell ref="F60:F61"/>
    <mergeCell ref="L60:L61"/>
  </mergeCells>
  <phoneticPr fontId="8" type="noConversion"/>
  <pageMargins left="0.59055118110236227" right="0.19685039370078741" top="0.98425196850393704" bottom="0.19685039370078741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Петров Игорь Викторович</cp:lastModifiedBy>
  <cp:lastPrinted>2024-08-02T12:26:12Z</cp:lastPrinted>
  <dcterms:created xsi:type="dcterms:W3CDTF">2022-09-12T04:55:34Z</dcterms:created>
  <dcterms:modified xsi:type="dcterms:W3CDTF">2024-10-16T04:24:30Z</dcterms:modified>
</cp:coreProperties>
</file>